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tegration and Organizational performance\Data &amp; Reporting Team\From Tom\Accountability Updates\"/>
    </mc:Choice>
  </mc:AlternateContent>
  <bookViews>
    <workbookView xWindow="0" yWindow="0" windowWidth="28800" windowHeight="12585" tabRatio="806"/>
  </bookViews>
  <sheets>
    <sheet name="Call Volume by Call Type" sheetId="1" r:id="rId1"/>
    <sheet name="ContractRT Perf Regional UrbRur" sheetId="2" r:id="rId2"/>
    <sheet name="RAW RT Perf Regional UrbRur" sheetId="9" r:id="rId3"/>
    <sheet name="RT Volume Regional UrbRur" sheetId="8" r:id="rId4"/>
    <sheet name="Contract RT Perf Battalion 911E" sheetId="3" r:id="rId5"/>
    <sheet name="RAW RT Perf Battalion 911E" sheetId="10" r:id="rId6"/>
    <sheet name="Contract RT Perf Bttln 911 NonE" sheetId="11" r:id="rId7"/>
    <sheet name="RAW RT Perf Bttln 911 Non-E" sheetId="12" r:id="rId8"/>
    <sheet name="OOS HOURS (All Reas) &amp; SCHEDULE" sheetId="4" r:id="rId9"/>
    <sheet name="Call Determinants" sheetId="5" r:id="rId10"/>
    <sheet name="CLIENT SATISFACTION" sheetId="6" r:id="rId11"/>
    <sheet name="Toms Notes" sheetId="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I54" i="1" s="1"/>
  <c r="E54" i="1"/>
  <c r="AS61" i="8" l="1"/>
  <c r="AS60" i="8"/>
  <c r="AM61" i="8"/>
  <c r="AM60" i="8"/>
  <c r="AD61" i="8"/>
  <c r="AF61" i="8"/>
  <c r="AG61" i="8" s="1"/>
  <c r="AD60" i="8"/>
  <c r="AF60" i="8"/>
  <c r="AG60" i="8" s="1"/>
  <c r="AE61" i="8"/>
  <c r="AE60" i="8"/>
  <c r="AA61" i="8"/>
  <c r="AA60" i="8"/>
  <c r="X61" i="8"/>
  <c r="X60" i="8"/>
  <c r="U61" i="8"/>
  <c r="U60" i="8"/>
  <c r="N61" i="8"/>
  <c r="P61" i="8"/>
  <c r="Q61" i="8" s="1"/>
  <c r="N60" i="8"/>
  <c r="P60" i="8"/>
  <c r="Q60" i="8"/>
  <c r="O61" i="8"/>
  <c r="O60" i="8"/>
  <c r="K61" i="8"/>
  <c r="K60" i="8"/>
  <c r="H61" i="8"/>
  <c r="H60" i="8"/>
  <c r="E61" i="8"/>
  <c r="E60" i="8"/>
  <c r="W54" i="4" l="1"/>
  <c r="V54" i="4"/>
  <c r="U54" i="4"/>
  <c r="T54" i="4"/>
  <c r="S54" i="4"/>
  <c r="W53" i="4"/>
  <c r="V53" i="4"/>
  <c r="U53" i="4"/>
  <c r="T53" i="4"/>
  <c r="S53" i="4"/>
  <c r="H53" i="1" l="1"/>
  <c r="E53" i="1"/>
  <c r="I53" i="1" l="1"/>
  <c r="M19" i="7"/>
  <c r="M8" i="7"/>
  <c r="S51" i="4" l="1"/>
  <c r="T51" i="4"/>
  <c r="U51" i="4"/>
  <c r="V51" i="4"/>
  <c r="W51" i="4"/>
  <c r="S52" i="4"/>
  <c r="T52" i="4"/>
  <c r="U52" i="4"/>
  <c r="V52" i="4"/>
  <c r="W52" i="4"/>
  <c r="AS59" i="8" l="1"/>
  <c r="AS58" i="8"/>
  <c r="AM59" i="8"/>
  <c r="AM58" i="8"/>
  <c r="AA59" i="8"/>
  <c r="AA58" i="8"/>
  <c r="X59" i="8"/>
  <c r="X58" i="8"/>
  <c r="N59" i="8"/>
  <c r="P59" i="8"/>
  <c r="N58" i="8"/>
  <c r="P58" i="8"/>
  <c r="O59" i="8"/>
  <c r="O58" i="8"/>
  <c r="K59" i="8"/>
  <c r="K58" i="8"/>
  <c r="H59" i="8"/>
  <c r="H58" i="8"/>
  <c r="E59" i="8"/>
  <c r="E58" i="8"/>
  <c r="W88" i="9"/>
  <c r="W87" i="9"/>
  <c r="W86" i="9"/>
  <c r="W85" i="9"/>
  <c r="W84" i="9"/>
  <c r="W83" i="9"/>
  <c r="W82" i="9"/>
  <c r="W81" i="9"/>
  <c r="W80" i="9"/>
  <c r="I88" i="9"/>
  <c r="I87" i="9"/>
  <c r="I86" i="9"/>
  <c r="I85" i="9"/>
  <c r="I84" i="9"/>
  <c r="I83" i="9"/>
  <c r="I82" i="9"/>
  <c r="I81" i="9"/>
  <c r="I80" i="9"/>
  <c r="AL86" i="2"/>
  <c r="AL85" i="2"/>
  <c r="AL84" i="2"/>
  <c r="AL83" i="2"/>
  <c r="AL82" i="2"/>
  <c r="AL81" i="2"/>
  <c r="AL80" i="2"/>
  <c r="AL79" i="2"/>
  <c r="AL78" i="2"/>
  <c r="W83" i="2"/>
  <c r="W81" i="2"/>
  <c r="W79" i="2"/>
  <c r="W86" i="2"/>
  <c r="W85" i="2"/>
  <c r="W84" i="2"/>
  <c r="W82" i="2"/>
  <c r="W80" i="2"/>
  <c r="W78" i="2"/>
  <c r="I85" i="2"/>
  <c r="I83" i="2"/>
  <c r="I79" i="2"/>
  <c r="I86" i="2"/>
  <c r="I84" i="2"/>
  <c r="I82" i="2"/>
  <c r="I81" i="2"/>
  <c r="I80" i="2"/>
  <c r="I78" i="2"/>
  <c r="Q58" i="8" l="1"/>
  <c r="Q59" i="8"/>
  <c r="H52" i="1"/>
  <c r="E52" i="1"/>
  <c r="I52" i="1" s="1"/>
  <c r="H51" i="1"/>
  <c r="E51" i="1"/>
  <c r="I51" i="1" s="1"/>
  <c r="S50" i="4" l="1"/>
  <c r="T50" i="4"/>
  <c r="U50" i="4"/>
  <c r="V50" i="4"/>
  <c r="W50" i="4"/>
  <c r="AS57" i="8" l="1"/>
  <c r="AM57" i="8"/>
  <c r="AA57" i="8"/>
  <c r="X57" i="8"/>
  <c r="N57" i="8"/>
  <c r="P57" i="8"/>
  <c r="O57" i="8"/>
  <c r="K57" i="8"/>
  <c r="H57" i="8"/>
  <c r="E57" i="8"/>
  <c r="Q57" i="8" l="1"/>
  <c r="H50" i="1"/>
  <c r="E50" i="1"/>
  <c r="I50" i="1" l="1"/>
  <c r="G30" i="4"/>
  <c r="O30" i="4"/>
  <c r="G31" i="4"/>
  <c r="O31" i="4"/>
  <c r="G32" i="4"/>
  <c r="O32" i="4"/>
  <c r="G33" i="4"/>
  <c r="O33" i="4"/>
  <c r="G34" i="4"/>
  <c r="O34" i="4"/>
  <c r="G35" i="4"/>
  <c r="O35" i="4"/>
  <c r="G36" i="4"/>
  <c r="O36" i="4"/>
  <c r="G37" i="4"/>
  <c r="O37" i="4"/>
  <c r="G38" i="4"/>
  <c r="O38" i="4"/>
  <c r="G39" i="4"/>
  <c r="O39" i="4"/>
  <c r="G40" i="4"/>
  <c r="O40" i="4"/>
  <c r="G41" i="4"/>
  <c r="I41" i="4"/>
  <c r="Q41" i="4" s="1"/>
  <c r="O41" i="4"/>
  <c r="G42" i="4"/>
  <c r="O42" i="4"/>
  <c r="G43" i="4"/>
  <c r="O43" i="4"/>
  <c r="G44" i="4"/>
  <c r="O44" i="4"/>
  <c r="G45" i="4"/>
  <c r="O45" i="4"/>
  <c r="G46" i="4"/>
  <c r="O46" i="4"/>
  <c r="G47" i="4"/>
  <c r="O47" i="4"/>
  <c r="G48" i="4"/>
  <c r="O48" i="4"/>
  <c r="G49" i="4"/>
  <c r="O49" i="4"/>
  <c r="G50" i="4"/>
  <c r="O50" i="4"/>
  <c r="L72" i="4" l="1"/>
  <c r="M72" i="4"/>
  <c r="N72" i="4"/>
  <c r="K72" i="4"/>
  <c r="O72" i="4" s="1"/>
  <c r="D72" i="4"/>
  <c r="T72" i="4" s="1"/>
  <c r="E72" i="4"/>
  <c r="U72" i="4" s="1"/>
  <c r="F72" i="4"/>
  <c r="C72" i="4"/>
  <c r="S49" i="4"/>
  <c r="T49" i="4"/>
  <c r="U49" i="4"/>
  <c r="V49" i="4"/>
  <c r="W49" i="4"/>
  <c r="V72" i="4" l="1"/>
  <c r="S72" i="4"/>
  <c r="AS56" i="8"/>
  <c r="AM56" i="8"/>
  <c r="AA56" i="8"/>
  <c r="X56" i="8"/>
  <c r="N56" i="8"/>
  <c r="P56" i="8"/>
  <c r="O56" i="8"/>
  <c r="K56" i="8"/>
  <c r="H56" i="8"/>
  <c r="E56" i="8"/>
  <c r="Q56" i="8" l="1"/>
  <c r="H49" i="1" l="1"/>
  <c r="E49" i="1"/>
  <c r="I49" i="1" l="1"/>
  <c r="H48" i="1"/>
  <c r="E48" i="1"/>
  <c r="I48" i="1" s="1"/>
  <c r="S48" i="4" l="1"/>
  <c r="T48" i="4"/>
  <c r="U48" i="4"/>
  <c r="V48" i="4"/>
  <c r="W48" i="4"/>
  <c r="AS55" i="8" l="1"/>
  <c r="AM55" i="8"/>
  <c r="AA55" i="8"/>
  <c r="X55" i="8"/>
  <c r="N55" i="8"/>
  <c r="P55" i="8"/>
  <c r="O55" i="8"/>
  <c r="K55" i="8"/>
  <c r="H55" i="8"/>
  <c r="E55" i="8"/>
  <c r="Q55" i="8" l="1"/>
  <c r="S47" i="4"/>
  <c r="T47" i="4"/>
  <c r="U47" i="4"/>
  <c r="V47" i="4"/>
  <c r="W47" i="4"/>
  <c r="AS54" i="8" l="1"/>
  <c r="AM54" i="8"/>
  <c r="AA54" i="8"/>
  <c r="X54" i="8"/>
  <c r="N54" i="8"/>
  <c r="P54" i="8"/>
  <c r="O54" i="8"/>
  <c r="K54" i="8"/>
  <c r="H54" i="8"/>
  <c r="E54" i="8"/>
  <c r="Q54" i="8" l="1"/>
  <c r="H47" i="1"/>
  <c r="E47" i="1"/>
  <c r="I47" i="1" s="1"/>
  <c r="S46" i="4" l="1"/>
  <c r="T46" i="4"/>
  <c r="U46" i="4"/>
  <c r="V46" i="4"/>
  <c r="W46" i="4"/>
  <c r="AS53" i="8" l="1"/>
  <c r="AM53" i="8"/>
  <c r="AA53" i="8"/>
  <c r="X53" i="8"/>
  <c r="N53" i="8"/>
  <c r="P53" i="8"/>
  <c r="O53" i="8"/>
  <c r="K53" i="8"/>
  <c r="H53" i="8"/>
  <c r="E53" i="8"/>
  <c r="Q53" i="8" l="1"/>
  <c r="H46" i="1"/>
  <c r="E46" i="1"/>
  <c r="I46" i="1" s="1"/>
  <c r="S45" i="4" l="1"/>
  <c r="T45" i="4"/>
  <c r="U45" i="4"/>
  <c r="V45" i="4"/>
  <c r="W45" i="4"/>
  <c r="AS52" i="8" l="1"/>
  <c r="AM52" i="8"/>
  <c r="AA52" i="8"/>
  <c r="X52" i="8"/>
  <c r="N52" i="8"/>
  <c r="P52" i="8"/>
  <c r="O52" i="8"/>
  <c r="K52" i="8"/>
  <c r="H52" i="8"/>
  <c r="E52" i="8"/>
  <c r="Q52" i="8" l="1"/>
  <c r="H45" i="1"/>
  <c r="E45" i="1"/>
  <c r="I45" i="1" l="1"/>
  <c r="S43" i="4"/>
  <c r="T43" i="4"/>
  <c r="U43" i="4"/>
  <c r="V43" i="4"/>
  <c r="W43" i="4"/>
  <c r="S44" i="4"/>
  <c r="T44" i="4"/>
  <c r="U44" i="4"/>
  <c r="V44" i="4"/>
  <c r="W44" i="4"/>
  <c r="BH37" i="5" l="1"/>
  <c r="BH36" i="5"/>
  <c r="BH35" i="5"/>
  <c r="BH34" i="5"/>
  <c r="BH33" i="5"/>
  <c r="BH32" i="5"/>
  <c r="BH31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I29" i="5" l="1"/>
  <c r="BI21" i="5"/>
  <c r="BI30" i="5"/>
  <c r="BI37" i="5"/>
  <c r="BI9" i="5"/>
  <c r="BI25" i="5"/>
  <c r="BI33" i="5"/>
  <c r="BI18" i="5"/>
  <c r="BI31" i="5"/>
  <c r="BI32" i="5"/>
  <c r="BI17" i="5"/>
  <c r="BI5" i="5"/>
  <c r="BI20" i="5"/>
  <c r="BI14" i="5"/>
  <c r="BI28" i="5"/>
  <c r="BI16" i="5"/>
  <c r="BI22" i="5"/>
  <c r="BI24" i="5"/>
  <c r="BI12" i="5"/>
  <c r="BI13" i="5"/>
  <c r="BI26" i="5"/>
  <c r="BI8" i="5"/>
  <c r="BI34" i="5"/>
  <c r="BI10" i="5"/>
  <c r="BI36" i="5"/>
  <c r="BI6" i="5"/>
  <c r="BH38" i="5"/>
  <c r="BI7" i="5"/>
  <c r="BI15" i="5"/>
  <c r="BI27" i="5"/>
  <c r="BI35" i="5"/>
  <c r="BI11" i="5"/>
  <c r="BI19" i="5"/>
  <c r="BI23" i="5"/>
  <c r="D75" i="8" l="1"/>
  <c r="F75" i="8"/>
  <c r="G75" i="8"/>
  <c r="I75" i="8"/>
  <c r="J75" i="8"/>
  <c r="L75" i="8"/>
  <c r="M75" i="8"/>
  <c r="R75" i="8"/>
  <c r="S75" i="8"/>
  <c r="T75" i="8"/>
  <c r="V75" i="8"/>
  <c r="W75" i="8"/>
  <c r="Y75" i="8"/>
  <c r="Z75" i="8"/>
  <c r="AB75" i="8"/>
  <c r="AC75" i="8"/>
  <c r="AH75" i="8"/>
  <c r="AI75" i="8"/>
  <c r="AJ75" i="8"/>
  <c r="AK75" i="8"/>
  <c r="AL75" i="8"/>
  <c r="AN75" i="8"/>
  <c r="AO75" i="8"/>
  <c r="AP75" i="8"/>
  <c r="AQ75" i="8"/>
  <c r="AR75" i="8"/>
  <c r="C75" i="8"/>
  <c r="AS51" i="8"/>
  <c r="AS75" i="8" s="1"/>
  <c r="AM51" i="8"/>
  <c r="AM75" i="8" s="1"/>
  <c r="AA51" i="8"/>
  <c r="AA75" i="8" s="1"/>
  <c r="X51" i="8"/>
  <c r="X75" i="8" s="1"/>
  <c r="N51" i="8"/>
  <c r="N75" i="8" s="1"/>
  <c r="P51" i="8"/>
  <c r="P75" i="8" s="1"/>
  <c r="O51" i="8"/>
  <c r="O75" i="8" s="1"/>
  <c r="K51" i="8"/>
  <c r="K75" i="8" s="1"/>
  <c r="H51" i="8"/>
  <c r="H75" i="8" s="1"/>
  <c r="E51" i="8"/>
  <c r="E75" i="8" s="1"/>
  <c r="Q51" i="8" l="1"/>
  <c r="Q75" i="8" s="1"/>
  <c r="D68" i="1"/>
  <c r="F68" i="1"/>
  <c r="G68" i="1"/>
  <c r="C68" i="1"/>
  <c r="H44" i="1"/>
  <c r="E44" i="1"/>
  <c r="E68" i="1" s="1"/>
  <c r="I44" i="1" l="1"/>
  <c r="I68" i="1" s="1"/>
  <c r="H68" i="1"/>
  <c r="AT37" i="5"/>
  <c r="D74" i="2" l="1"/>
  <c r="F74" i="2"/>
  <c r="G74" i="2"/>
  <c r="I74" i="2"/>
  <c r="J74" i="2"/>
  <c r="L74" i="2"/>
  <c r="M74" i="2"/>
  <c r="S74" i="2"/>
  <c r="T74" i="2"/>
  <c r="V74" i="2"/>
  <c r="W74" i="2"/>
  <c r="Y74" i="2"/>
  <c r="Z74" i="2"/>
  <c r="AB74" i="2"/>
  <c r="AC74" i="2"/>
  <c r="AI74" i="2"/>
  <c r="AJ74" i="2"/>
  <c r="AK74" i="2"/>
  <c r="AL74" i="2"/>
  <c r="AO74" i="2"/>
  <c r="AP74" i="2"/>
  <c r="AQ74" i="2"/>
  <c r="AR74" i="2"/>
  <c r="C74" i="2"/>
  <c r="D74" i="9"/>
  <c r="F74" i="9"/>
  <c r="G74" i="9"/>
  <c r="I74" i="9"/>
  <c r="J74" i="9"/>
  <c r="L74" i="9"/>
  <c r="M74" i="9"/>
  <c r="S74" i="9"/>
  <c r="T74" i="9"/>
  <c r="V74" i="9"/>
  <c r="W74" i="9"/>
  <c r="Y74" i="9"/>
  <c r="Z74" i="9"/>
  <c r="AB74" i="9"/>
  <c r="AC74" i="9"/>
  <c r="C74" i="9"/>
  <c r="AS50" i="8"/>
  <c r="AM50" i="8"/>
  <c r="AA50" i="8"/>
  <c r="X50" i="8"/>
  <c r="N50" i="8"/>
  <c r="P50" i="8"/>
  <c r="O50" i="8"/>
  <c r="K50" i="8"/>
  <c r="H50" i="8"/>
  <c r="E50" i="8"/>
  <c r="Q50" i="8" l="1"/>
  <c r="H43" i="1"/>
  <c r="E43" i="1"/>
  <c r="I43" i="1" s="1"/>
  <c r="V42" i="4" l="1"/>
  <c r="U42" i="4"/>
  <c r="T42" i="4"/>
  <c r="S42" i="4"/>
  <c r="W41" i="4"/>
  <c r="V41" i="4"/>
  <c r="U41" i="4"/>
  <c r="T41" i="4"/>
  <c r="S41" i="4"/>
  <c r="AS49" i="8" l="1"/>
  <c r="AM49" i="8"/>
  <c r="AE49" i="8"/>
  <c r="AF49" i="8"/>
  <c r="AE50" i="8"/>
  <c r="AF50" i="8"/>
  <c r="AE51" i="8"/>
  <c r="AF51" i="8"/>
  <c r="AE52" i="8"/>
  <c r="AF52" i="8"/>
  <c r="AE53" i="8"/>
  <c r="AF53" i="8"/>
  <c r="AE54" i="8"/>
  <c r="AF54" i="8"/>
  <c r="AE55" i="8"/>
  <c r="AF55" i="8"/>
  <c r="AE56" i="8"/>
  <c r="AF56" i="8"/>
  <c r="AE57" i="8"/>
  <c r="AF57" i="8"/>
  <c r="AE58" i="8"/>
  <c r="AF58" i="8"/>
  <c r="AE59" i="8"/>
  <c r="AF59" i="8"/>
  <c r="AD49" i="8"/>
  <c r="AD50" i="8"/>
  <c r="AD51" i="8"/>
  <c r="AD52" i="8"/>
  <c r="AD53" i="8"/>
  <c r="AD54" i="8"/>
  <c r="AD55" i="8"/>
  <c r="AD56" i="8"/>
  <c r="AD57" i="8"/>
  <c r="AD58" i="8"/>
  <c r="AD59" i="8"/>
  <c r="U49" i="8"/>
  <c r="U50" i="8"/>
  <c r="U51" i="8"/>
  <c r="U52" i="8"/>
  <c r="U53" i="8"/>
  <c r="U54" i="8"/>
  <c r="U55" i="8"/>
  <c r="U56" i="8"/>
  <c r="U57" i="8"/>
  <c r="U58" i="8"/>
  <c r="U59" i="8"/>
  <c r="AA49" i="8"/>
  <c r="X49" i="8"/>
  <c r="O49" i="8"/>
  <c r="P49" i="8"/>
  <c r="N49" i="8"/>
  <c r="K49" i="8"/>
  <c r="H49" i="8"/>
  <c r="E49" i="8"/>
  <c r="Q49" i="8" l="1"/>
  <c r="AG59" i="8"/>
  <c r="AG58" i="8"/>
  <c r="AG57" i="8"/>
  <c r="AG56" i="8"/>
  <c r="AG55" i="8"/>
  <c r="AG54" i="8"/>
  <c r="AD75" i="8"/>
  <c r="AG53" i="8"/>
  <c r="AF75" i="8"/>
  <c r="U75" i="8"/>
  <c r="AG52" i="8"/>
  <c r="AE75" i="8"/>
  <c r="AG51" i="8"/>
  <c r="AG50" i="8"/>
  <c r="AG49" i="8"/>
  <c r="AG75" i="8" l="1"/>
  <c r="H42" i="1"/>
  <c r="E42" i="1"/>
  <c r="I42" i="1" l="1"/>
  <c r="Y34" i="4"/>
  <c r="AS48" i="8" l="1"/>
  <c r="AM48" i="8"/>
  <c r="AD48" i="8"/>
  <c r="AF48" i="8"/>
  <c r="AE48" i="8"/>
  <c r="AA48" i="8"/>
  <c r="X48" i="8"/>
  <c r="U48" i="8"/>
  <c r="N48" i="8"/>
  <c r="P48" i="8"/>
  <c r="O48" i="8"/>
  <c r="K48" i="8"/>
  <c r="H48" i="8"/>
  <c r="E48" i="8"/>
  <c r="Q48" i="8" l="1"/>
  <c r="AG48" i="8"/>
  <c r="H41" i="1"/>
  <c r="E41" i="1"/>
  <c r="I41" i="1" l="1"/>
  <c r="S40" i="4"/>
  <c r="T40" i="4"/>
  <c r="U40" i="4"/>
  <c r="V40" i="4"/>
  <c r="W40" i="4"/>
  <c r="S39" i="4" l="1"/>
  <c r="T39" i="4"/>
  <c r="U39" i="4"/>
  <c r="V39" i="4"/>
  <c r="W39" i="4"/>
  <c r="S38" i="4" l="1"/>
  <c r="T38" i="4"/>
  <c r="U38" i="4"/>
  <c r="V38" i="4"/>
  <c r="Q53" i="4" l="1"/>
  <c r="I53" i="4"/>
  <c r="S37" i="4"/>
  <c r="T37" i="4"/>
  <c r="U37" i="4"/>
  <c r="V37" i="4"/>
  <c r="S36" i="4" l="1"/>
  <c r="T36" i="4"/>
  <c r="U36" i="4"/>
  <c r="V36" i="4"/>
  <c r="W36" i="4"/>
  <c r="W35" i="4" l="1"/>
  <c r="S35" i="4"/>
  <c r="T35" i="4"/>
  <c r="U35" i="4"/>
  <c r="V35" i="4"/>
  <c r="AS41" i="9" l="1"/>
  <c r="AR41" i="9"/>
  <c r="AR74" i="9" s="1"/>
  <c r="AQ41" i="9"/>
  <c r="AQ74" i="9" s="1"/>
  <c r="AP41" i="9"/>
  <c r="AP74" i="9" s="1"/>
  <c r="AO41" i="9"/>
  <c r="AO74" i="9" s="1"/>
  <c r="AJ41" i="9"/>
  <c r="AJ74" i="9" s="1"/>
  <c r="AK41" i="9"/>
  <c r="AK74" i="9" s="1"/>
  <c r="AL41" i="9"/>
  <c r="AL74" i="9" s="1"/>
  <c r="AM41" i="9"/>
  <c r="AI41" i="9"/>
  <c r="AI74" i="9" s="1"/>
  <c r="L71" i="4" l="1"/>
  <c r="M71" i="4"/>
  <c r="N71" i="4"/>
  <c r="K71" i="4"/>
  <c r="D71" i="4"/>
  <c r="E71" i="4"/>
  <c r="F71" i="4"/>
  <c r="C71" i="4"/>
  <c r="U71" i="4" l="1"/>
  <c r="T71" i="4"/>
  <c r="O71" i="4"/>
  <c r="V71" i="4"/>
  <c r="S71" i="4"/>
  <c r="AT36" i="5"/>
  <c r="AT35" i="5"/>
  <c r="AT34" i="5"/>
  <c r="AT33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S32" i="4"/>
  <c r="T32" i="4"/>
  <c r="U32" i="4"/>
  <c r="V32" i="4"/>
  <c r="S33" i="4"/>
  <c r="T33" i="4"/>
  <c r="U33" i="4"/>
  <c r="V33" i="4"/>
  <c r="S34" i="4"/>
  <c r="T34" i="4"/>
  <c r="U34" i="4"/>
  <c r="V34" i="4"/>
  <c r="AT38" i="5" l="1"/>
  <c r="AU37" i="5"/>
  <c r="AU21" i="5"/>
  <c r="AU30" i="5"/>
  <c r="AU31" i="5"/>
  <c r="AU8" i="5"/>
  <c r="AU16" i="5"/>
  <c r="AU24" i="5"/>
  <c r="AU32" i="5"/>
  <c r="AU29" i="5"/>
  <c r="AU6" i="5"/>
  <c r="AU7" i="5"/>
  <c r="AU17" i="5"/>
  <c r="AU25" i="5"/>
  <c r="AU33" i="5"/>
  <c r="AU22" i="5"/>
  <c r="AU9" i="5"/>
  <c r="AU10" i="5"/>
  <c r="AU18" i="5"/>
  <c r="AU26" i="5"/>
  <c r="AU34" i="5"/>
  <c r="AU15" i="5"/>
  <c r="AU11" i="5"/>
  <c r="AU19" i="5"/>
  <c r="AU27" i="5"/>
  <c r="AU35" i="5"/>
  <c r="AU13" i="5"/>
  <c r="AU14" i="5"/>
  <c r="AU23" i="5"/>
  <c r="AU12" i="5"/>
  <c r="AU20" i="5"/>
  <c r="AU28" i="5"/>
  <c r="AU36" i="5"/>
  <c r="AU5" i="5"/>
  <c r="E39" i="8"/>
  <c r="G67" i="1" l="1"/>
  <c r="F67" i="1"/>
  <c r="D67" i="1"/>
  <c r="C67" i="1"/>
  <c r="C66" i="1"/>
  <c r="H67" i="1" l="1"/>
  <c r="E67" i="1"/>
  <c r="W69" i="4"/>
  <c r="V69" i="4"/>
  <c r="U69" i="4"/>
  <c r="T69" i="4"/>
  <c r="S69" i="4"/>
  <c r="N70" i="4"/>
  <c r="V70" i="4" s="1"/>
  <c r="M70" i="4"/>
  <c r="L70" i="4"/>
  <c r="K70" i="4"/>
  <c r="O69" i="4"/>
  <c r="N69" i="4"/>
  <c r="M69" i="4"/>
  <c r="L69" i="4"/>
  <c r="K69" i="4"/>
  <c r="G71" i="4"/>
  <c r="W71" i="4" s="1"/>
  <c r="G72" i="4"/>
  <c r="W72" i="4" s="1"/>
  <c r="G69" i="4"/>
  <c r="D69" i="4"/>
  <c r="E69" i="4"/>
  <c r="F69" i="4"/>
  <c r="D70" i="4"/>
  <c r="E70" i="4"/>
  <c r="F70" i="4"/>
  <c r="C70" i="4"/>
  <c r="C69" i="4"/>
  <c r="O64" i="4"/>
  <c r="G64" i="4"/>
  <c r="O63" i="4"/>
  <c r="G63" i="4"/>
  <c r="O62" i="4"/>
  <c r="G62" i="4"/>
  <c r="O61" i="4"/>
  <c r="G61" i="4"/>
  <c r="O60" i="4"/>
  <c r="G60" i="4"/>
  <c r="O59" i="4"/>
  <c r="G59" i="4"/>
  <c r="O58" i="4"/>
  <c r="G58" i="4"/>
  <c r="O57" i="4"/>
  <c r="G57" i="4"/>
  <c r="O56" i="4"/>
  <c r="G56" i="4"/>
  <c r="O55" i="4"/>
  <c r="G55" i="4"/>
  <c r="O54" i="4"/>
  <c r="G54" i="4"/>
  <c r="O53" i="4"/>
  <c r="G53" i="4"/>
  <c r="O52" i="4"/>
  <c r="G52" i="4"/>
  <c r="O51" i="4"/>
  <c r="G51" i="4"/>
  <c r="O70" i="4" l="1"/>
  <c r="G70" i="4"/>
  <c r="W42" i="4"/>
  <c r="W70" i="4"/>
  <c r="T70" i="4"/>
  <c r="U70" i="4"/>
  <c r="S70" i="4"/>
  <c r="I67" i="1"/>
  <c r="AG5" i="4"/>
  <c r="AR74" i="8" l="1"/>
  <c r="AQ74" i="8"/>
  <c r="AP74" i="8"/>
  <c r="AO74" i="8"/>
  <c r="AL74" i="8"/>
  <c r="AK74" i="8"/>
  <c r="AJ74" i="8"/>
  <c r="AI74" i="8"/>
  <c r="AC74" i="8"/>
  <c r="AB74" i="8"/>
  <c r="Z74" i="8"/>
  <c r="Y74" i="8"/>
  <c r="W74" i="8"/>
  <c r="V74" i="8"/>
  <c r="T74" i="8"/>
  <c r="S74" i="8"/>
  <c r="M74" i="8"/>
  <c r="L74" i="8"/>
  <c r="J74" i="8"/>
  <c r="I74" i="8"/>
  <c r="G74" i="8"/>
  <c r="F74" i="8"/>
  <c r="D74" i="8"/>
  <c r="C74" i="8"/>
  <c r="AR73" i="8"/>
  <c r="AQ73" i="8"/>
  <c r="AR72" i="8"/>
  <c r="AQ72" i="8"/>
  <c r="AP73" i="8"/>
  <c r="AS73" i="8" s="1"/>
  <c r="AO73" i="8"/>
  <c r="AP72" i="8"/>
  <c r="AO72" i="8"/>
  <c r="AL73" i="8"/>
  <c r="AK73" i="8"/>
  <c r="AL72" i="8"/>
  <c r="AK72" i="8"/>
  <c r="AJ73" i="8"/>
  <c r="AI73" i="8"/>
  <c r="AJ72" i="8"/>
  <c r="AI72" i="8"/>
  <c r="AM72" i="8" s="1"/>
  <c r="AC73" i="8"/>
  <c r="AB73" i="8"/>
  <c r="AC72" i="8"/>
  <c r="AB72" i="8"/>
  <c r="Z73" i="8"/>
  <c r="Y73" i="8"/>
  <c r="Z72" i="8"/>
  <c r="Y72" i="8"/>
  <c r="W73" i="8"/>
  <c r="V73" i="8"/>
  <c r="AE73" i="8" s="1"/>
  <c r="W72" i="8"/>
  <c r="V72" i="8"/>
  <c r="T73" i="8"/>
  <c r="AF73" i="8" s="1"/>
  <c r="S73" i="8"/>
  <c r="T72" i="8"/>
  <c r="S72" i="8"/>
  <c r="AE72" i="8" s="1"/>
  <c r="M73" i="8"/>
  <c r="L73" i="8"/>
  <c r="M72" i="8"/>
  <c r="L72" i="8"/>
  <c r="J73" i="8"/>
  <c r="I73" i="8"/>
  <c r="J72" i="8"/>
  <c r="I72" i="8"/>
  <c r="G73" i="8"/>
  <c r="F73" i="8"/>
  <c r="G72" i="8"/>
  <c r="F72" i="8"/>
  <c r="D73" i="8"/>
  <c r="C73" i="8"/>
  <c r="D72" i="8"/>
  <c r="C72" i="8"/>
  <c r="AS47" i="8"/>
  <c r="AS46" i="8"/>
  <c r="AS45" i="8"/>
  <c r="AS44" i="8"/>
  <c r="AS43" i="8"/>
  <c r="AS42" i="8"/>
  <c r="AS41" i="8"/>
  <c r="AS40" i="8"/>
  <c r="AS39" i="8"/>
  <c r="AS38" i="8"/>
  <c r="AS37" i="8"/>
  <c r="AS36" i="8"/>
  <c r="AS35" i="8"/>
  <c r="AS34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F72" i="8"/>
  <c r="AF47" i="8"/>
  <c r="AE47" i="8"/>
  <c r="AF46" i="8"/>
  <c r="AE46" i="8"/>
  <c r="AF45" i="8"/>
  <c r="AE45" i="8"/>
  <c r="AF44" i="8"/>
  <c r="AE44" i="8"/>
  <c r="AF43" i="8"/>
  <c r="AE43" i="8"/>
  <c r="AF42" i="8"/>
  <c r="AE42" i="8"/>
  <c r="AF41" i="8"/>
  <c r="AE41" i="8"/>
  <c r="AF40" i="8"/>
  <c r="AE40" i="8"/>
  <c r="AF39" i="8"/>
  <c r="AE39" i="8"/>
  <c r="AF38" i="8"/>
  <c r="AE38" i="8"/>
  <c r="AF37" i="8"/>
  <c r="AE37" i="8"/>
  <c r="AF36" i="8"/>
  <c r="AE36" i="8"/>
  <c r="AF35" i="8"/>
  <c r="AE35" i="8"/>
  <c r="AF34" i="8"/>
  <c r="AE34" i="8"/>
  <c r="AF33" i="8"/>
  <c r="AE33" i="8"/>
  <c r="AF32" i="8"/>
  <c r="AE32" i="8"/>
  <c r="AF31" i="8"/>
  <c r="AE31" i="8"/>
  <c r="AF30" i="8"/>
  <c r="AE30" i="8"/>
  <c r="AF29" i="8"/>
  <c r="AE29" i="8"/>
  <c r="AF28" i="8"/>
  <c r="AE28" i="8"/>
  <c r="AF27" i="8"/>
  <c r="AE27" i="8"/>
  <c r="AF26" i="8"/>
  <c r="AE26" i="8"/>
  <c r="AF25" i="8"/>
  <c r="AE25" i="8"/>
  <c r="AF24" i="8"/>
  <c r="AE24" i="8"/>
  <c r="AF23" i="8"/>
  <c r="AE23" i="8"/>
  <c r="AF22" i="8"/>
  <c r="AE22" i="8"/>
  <c r="AF21" i="8"/>
  <c r="AE21" i="8"/>
  <c r="AF20" i="8"/>
  <c r="AE20" i="8"/>
  <c r="AF19" i="8"/>
  <c r="AE19" i="8"/>
  <c r="AF18" i="8"/>
  <c r="AE18" i="8"/>
  <c r="AF17" i="8"/>
  <c r="AE17" i="8"/>
  <c r="AF16" i="8"/>
  <c r="AE16" i="8"/>
  <c r="AF15" i="8"/>
  <c r="AE15" i="8"/>
  <c r="AF14" i="8"/>
  <c r="AE14" i="8"/>
  <c r="AF13" i="8"/>
  <c r="AE13" i="8"/>
  <c r="AM74" i="2" l="1"/>
  <c r="AM74" i="9"/>
  <c r="AE74" i="2"/>
  <c r="AE74" i="9"/>
  <c r="AF74" i="2"/>
  <c r="AF74" i="9"/>
  <c r="AS74" i="2"/>
  <c r="AS74" i="9"/>
  <c r="X74" i="8"/>
  <c r="AE74" i="8"/>
  <c r="H74" i="8"/>
  <c r="AS72" i="8"/>
  <c r="K74" i="8"/>
  <c r="AS74" i="8"/>
  <c r="AM73" i="8"/>
  <c r="AD74" i="8"/>
  <c r="AM74" i="8"/>
  <c r="AA74" i="8"/>
  <c r="AF74" i="8"/>
  <c r="U74" i="8"/>
  <c r="N74" i="8"/>
  <c r="E74" i="8"/>
  <c r="AF12" i="8"/>
  <c r="AG12" i="8" s="1"/>
  <c r="AE12" i="8"/>
  <c r="AG73" i="8"/>
  <c r="AG72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D73" i="8"/>
  <c r="AD72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A73" i="8"/>
  <c r="AA72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X73" i="8"/>
  <c r="X72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U73" i="8"/>
  <c r="U72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P73" i="8"/>
  <c r="O73" i="8"/>
  <c r="P72" i="8"/>
  <c r="O72" i="8"/>
  <c r="P47" i="8"/>
  <c r="O47" i="8"/>
  <c r="P46" i="8"/>
  <c r="O46" i="8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5" i="8"/>
  <c r="O35" i="8"/>
  <c r="P34" i="8"/>
  <c r="O34" i="8"/>
  <c r="P33" i="8"/>
  <c r="O33" i="8"/>
  <c r="P32" i="8"/>
  <c r="O32" i="8"/>
  <c r="P31" i="8"/>
  <c r="O31" i="8"/>
  <c r="Q31" i="8" s="1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Q23" i="8" s="1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N73" i="8"/>
  <c r="N72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K73" i="8"/>
  <c r="K72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H73" i="8"/>
  <c r="H72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E73" i="8"/>
  <c r="E72" i="8"/>
  <c r="E47" i="8"/>
  <c r="E46" i="8"/>
  <c r="E45" i="8"/>
  <c r="E44" i="8"/>
  <c r="E43" i="8"/>
  <c r="E42" i="8"/>
  <c r="E41" i="8"/>
  <c r="E40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Q13" i="8" l="1"/>
  <c r="Q17" i="8"/>
  <c r="Q21" i="8"/>
  <c r="Q25" i="8"/>
  <c r="Q29" i="8"/>
  <c r="Q33" i="8"/>
  <c r="Q37" i="8"/>
  <c r="Q14" i="8"/>
  <c r="Q22" i="8"/>
  <c r="Q30" i="8"/>
  <c r="Q46" i="8"/>
  <c r="Q16" i="8"/>
  <c r="Q20" i="8"/>
  <c r="Q24" i="8"/>
  <c r="Q28" i="8"/>
  <c r="Q32" i="8"/>
  <c r="Q36" i="8"/>
  <c r="Q38" i="8"/>
  <c r="K74" i="9"/>
  <c r="K74" i="2"/>
  <c r="AD74" i="2"/>
  <c r="AD74" i="9"/>
  <c r="H74" i="9"/>
  <c r="H74" i="2"/>
  <c r="Q73" i="8"/>
  <c r="AA74" i="9"/>
  <c r="AA74" i="2"/>
  <c r="E74" i="2"/>
  <c r="E74" i="9"/>
  <c r="X74" i="2"/>
  <c r="X74" i="9"/>
  <c r="N74" i="2"/>
  <c r="N74" i="9"/>
  <c r="O74" i="9"/>
  <c r="O74" i="2"/>
  <c r="AG74" i="9"/>
  <c r="AG74" i="2"/>
  <c r="Q15" i="8"/>
  <c r="P74" i="9"/>
  <c r="P74" i="2"/>
  <c r="U74" i="2"/>
  <c r="U74" i="9"/>
  <c r="Q47" i="8"/>
  <c r="Q45" i="8"/>
  <c r="Q44" i="8"/>
  <c r="AG74" i="8"/>
  <c r="Q41" i="8"/>
  <c r="Q18" i="8"/>
  <c r="Q26" i="8"/>
  <c r="Q34" i="8"/>
  <c r="Q42" i="8"/>
  <c r="O74" i="8"/>
  <c r="Q19" i="8"/>
  <c r="Q27" i="8"/>
  <c r="Q35" i="8"/>
  <c r="P74" i="8"/>
  <c r="Q43" i="8"/>
  <c r="Q40" i="8"/>
  <c r="Q39" i="8"/>
  <c r="Q72" i="8"/>
  <c r="Q12" i="8"/>
  <c r="Q74" i="9" l="1"/>
  <c r="Q74" i="2"/>
  <c r="Q74" i="8"/>
  <c r="V31" i="4"/>
  <c r="U31" i="4"/>
  <c r="T31" i="4"/>
  <c r="S31" i="4"/>
  <c r="V30" i="4"/>
  <c r="U30" i="4"/>
  <c r="T30" i="4"/>
  <c r="S30" i="4"/>
  <c r="V29" i="4"/>
  <c r="U29" i="4"/>
  <c r="T29" i="4"/>
  <c r="S29" i="4"/>
  <c r="V28" i="4"/>
  <c r="U28" i="4"/>
  <c r="T28" i="4"/>
  <c r="S28" i="4"/>
  <c r="V27" i="4"/>
  <c r="U27" i="4"/>
  <c r="T27" i="4"/>
  <c r="S27" i="4"/>
  <c r="V26" i="4"/>
  <c r="U26" i="4"/>
  <c r="T26" i="4"/>
  <c r="S26" i="4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AF36" i="5" l="1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R6" i="5"/>
  <c r="S6" i="5" s="1"/>
  <c r="R7" i="5"/>
  <c r="S7" i="5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5" i="5"/>
  <c r="R38" i="5" s="1"/>
  <c r="S38" i="5" s="1"/>
  <c r="AG7" i="5" l="1"/>
  <c r="AG15" i="5"/>
  <c r="AG23" i="5"/>
  <c r="S5" i="5"/>
  <c r="AF38" i="5"/>
  <c r="AG31" i="5"/>
  <c r="AG9" i="5"/>
  <c r="AG17" i="5"/>
  <c r="AG25" i="5"/>
  <c r="AG33" i="5"/>
  <c r="AG10" i="5"/>
  <c r="AG18" i="5"/>
  <c r="AG26" i="5"/>
  <c r="AG34" i="5"/>
  <c r="AG19" i="5"/>
  <c r="AG27" i="5"/>
  <c r="AG35" i="5"/>
  <c r="AG11" i="5"/>
  <c r="AG36" i="5"/>
  <c r="AG13" i="5"/>
  <c r="AG21" i="5"/>
  <c r="AG29" i="5"/>
  <c r="AG6" i="5"/>
  <c r="AG14" i="5"/>
  <c r="AG22" i="5"/>
  <c r="AG30" i="5"/>
  <c r="AG5" i="5"/>
  <c r="AG8" i="5"/>
  <c r="AG12" i="5"/>
  <c r="AG16" i="5"/>
  <c r="AG20" i="5"/>
  <c r="AG24" i="5"/>
  <c r="AG28" i="5"/>
  <c r="AG32" i="5"/>
  <c r="W38" i="4" l="1"/>
  <c r="W37" i="4"/>
  <c r="W34" i="4"/>
  <c r="W33" i="4"/>
  <c r="G29" i="4"/>
  <c r="AE7" i="4" s="1"/>
  <c r="G28" i="4"/>
  <c r="W28" i="4" s="1"/>
  <c r="G27" i="4"/>
  <c r="W27" i="4" s="1"/>
  <c r="G26" i="4"/>
  <c r="W26" i="4" s="1"/>
  <c r="G25" i="4"/>
  <c r="W25" i="4" s="1"/>
  <c r="G24" i="4"/>
  <c r="W24" i="4" s="1"/>
  <c r="G23" i="4"/>
  <c r="W23" i="4" s="1"/>
  <c r="G22" i="4"/>
  <c r="W22" i="4" s="1"/>
  <c r="G21" i="4"/>
  <c r="W21" i="4" s="1"/>
  <c r="G20" i="4"/>
  <c r="W20" i="4" s="1"/>
  <c r="G19" i="4"/>
  <c r="W19" i="4" s="1"/>
  <c r="G18" i="4"/>
  <c r="W18" i="4" s="1"/>
  <c r="G17" i="4"/>
  <c r="W17" i="4" s="1"/>
  <c r="G16" i="4"/>
  <c r="W16" i="4" s="1"/>
  <c r="G15" i="4"/>
  <c r="W15" i="4" s="1"/>
  <c r="G14" i="4"/>
  <c r="W14" i="4" s="1"/>
  <c r="G13" i="4"/>
  <c r="W13" i="4" s="1"/>
  <c r="G12" i="4"/>
  <c r="W12" i="4" s="1"/>
  <c r="G11" i="4"/>
  <c r="W11" i="4" s="1"/>
  <c r="G10" i="4"/>
  <c r="W10" i="4" s="1"/>
  <c r="G9" i="4"/>
  <c r="W9" i="4" s="1"/>
  <c r="G8" i="4"/>
  <c r="W8" i="4" s="1"/>
  <c r="G7" i="4"/>
  <c r="W7" i="4" s="1"/>
  <c r="G6" i="4"/>
  <c r="W6" i="4" s="1"/>
  <c r="G5" i="4"/>
  <c r="W5" i="4" s="1"/>
  <c r="W32" i="4" l="1"/>
  <c r="AE9" i="4"/>
  <c r="W29" i="4"/>
  <c r="AE5" i="4"/>
  <c r="AF5" i="4" s="1"/>
  <c r="W31" i="4"/>
  <c r="W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AF9" i="4" l="1"/>
  <c r="AG9" i="4" s="1"/>
  <c r="AF7" i="4"/>
  <c r="AG7" i="4" s="1"/>
  <c r="G66" i="1"/>
  <c r="G65" i="1"/>
  <c r="F66" i="1"/>
  <c r="F65" i="1"/>
  <c r="H65" i="1" s="1"/>
  <c r="D65" i="1"/>
  <c r="D66" i="1"/>
  <c r="C65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I37" i="1" l="1"/>
  <c r="I12" i="1"/>
  <c r="I22" i="1"/>
  <c r="I7" i="1"/>
  <c r="I6" i="1"/>
  <c r="I8" i="1"/>
  <c r="I16" i="1"/>
  <c r="I24" i="1"/>
  <c r="E65" i="1"/>
  <c r="I40" i="1"/>
  <c r="I39" i="1"/>
  <c r="I36" i="1"/>
  <c r="I35" i="1"/>
  <c r="I34" i="1"/>
  <c r="I32" i="1"/>
  <c r="I11" i="1"/>
  <c r="I19" i="1"/>
  <c r="I27" i="1"/>
  <c r="H66" i="1"/>
  <c r="I38" i="1"/>
  <c r="I14" i="1"/>
  <c r="I20" i="1"/>
  <c r="I28" i="1"/>
  <c r="I33" i="1"/>
  <c r="I65" i="1"/>
  <c r="I9" i="1"/>
  <c r="I10" i="1"/>
  <c r="I26" i="1"/>
  <c r="I5" i="1"/>
  <c r="I13" i="1"/>
  <c r="I21" i="1"/>
  <c r="I29" i="1"/>
  <c r="I17" i="1"/>
  <c r="I18" i="1"/>
  <c r="I30" i="1"/>
  <c r="I25" i="1"/>
  <c r="I15" i="1"/>
  <c r="I23" i="1"/>
  <c r="I31" i="1"/>
  <c r="E66" i="1"/>
  <c r="I66" i="1" l="1"/>
</calcChain>
</file>

<file path=xl/sharedStrings.xml><?xml version="1.0" encoding="utf-8"?>
<sst xmlns="http://schemas.openxmlformats.org/spreadsheetml/2006/main" count="2279" uniqueCount="249">
  <si>
    <t>ANB Call Volume — 911 and transfers</t>
  </si>
  <si>
    <t>CALLTYPE</t>
  </si>
  <si>
    <t>Years</t>
  </si>
  <si>
    <t>Response_Date</t>
  </si>
  <si>
    <t>911_Emergency</t>
  </si>
  <si>
    <t>911_Non-Emergency</t>
  </si>
  <si>
    <t>911 Total</t>
  </si>
  <si>
    <t>Scheduled Transfer</t>
  </si>
  <si>
    <t>Unscheduled Transfer</t>
  </si>
  <si>
    <t>Transfer Total</t>
  </si>
  <si>
    <t>Grand Total</t>
  </si>
  <si>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</si>
  <si>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</si>
  <si>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</si>
  <si>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</si>
  <si>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</si>
  <si>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</si>
  <si>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</si>
  <si>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</si>
  <si>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</si>
  <si>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</si>
  <si>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</si>
  <si>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</si>
  <si>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</si>
  <si>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</t>
  </si>
  <si>
    <t>YTD 
(GNB Fiscal Year)</t>
  </si>
  <si>
    <r>
      <rPr>
        <b/>
        <sz val="12"/>
        <color theme="1"/>
        <rFont val="Calibri"/>
        <family val="2"/>
        <scheme val="minor"/>
      </rPr>
      <t>Description for website:</t>
    </r>
    <r>
      <rPr>
        <sz val="12"/>
        <color theme="1"/>
        <rFont val="Calibri"/>
        <family val="2"/>
        <scheme val="minor"/>
      </rPr>
      <t xml:space="preserve"> NOTE: Year-to-date statistics reflect fiscal year information reported to the Province of New Brunswick. </t>
    </r>
  </si>
  <si>
    <t xml:space="preserve">April 2017 - 
March 2018 </t>
  </si>
  <si>
    <t xml:space="preserve">April 2018 - 
March 2019  </t>
  </si>
  <si>
    <t>911 Emergency</t>
  </si>
  <si>
    <t>911 Non-Emergency</t>
  </si>
  <si>
    <t>Scheduled Transfers</t>
  </si>
  <si>
    <t>Unscheduled Transfers</t>
  </si>
  <si>
    <t>Standards</t>
  </si>
  <si>
    <t>Urban</t>
  </si>
  <si>
    <t>9 minutes or less, 90% reliability</t>
  </si>
  <si>
    <t>15 minutes or less, 90% reliability</t>
  </si>
  <si>
    <t>60 minutes or less, 90% reliability</t>
  </si>
  <si>
    <t>120 minutes or less, 90% reliability</t>
  </si>
  <si>
    <t>Rural</t>
  </si>
  <si>
    <t>22 minutes or less, 90% reliability</t>
  </si>
  <si>
    <t>25 minutes or less, 90% reliability</t>
  </si>
  <si>
    <t>North</t>
  </si>
  <si>
    <t>South</t>
  </si>
  <si>
    <t>East</t>
  </si>
  <si>
    <t>West</t>
  </si>
  <si>
    <t>NB</t>
  </si>
  <si>
    <t>YTD</t>
  </si>
  <si>
    <t>April 2018 - March 2019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</si>
  <si>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includes</t>
    </r>
    <r>
      <rPr>
        <sz val="12"/>
        <color theme="1"/>
        <rFont val="Calibri"/>
        <family val="2"/>
        <scheme val="minor"/>
      </rPr>
      <t xml:space="preserve"> Exemptions and Exceptions for 911 Emergency and 911 Non-Emergency</t>
    </r>
  </si>
  <si>
    <t>All</t>
  </si>
  <si>
    <t>April 2017- March 2018</t>
  </si>
  <si>
    <t>April 2018 - 
March 2019</t>
  </si>
  <si>
    <t>Note:</t>
  </si>
  <si>
    <r>
      <t xml:space="preserve">All values derived from </t>
    </r>
    <r>
      <rPr>
        <u/>
        <sz val="12"/>
        <color theme="1"/>
        <rFont val="Calibri"/>
        <family val="2"/>
        <scheme val="minor"/>
      </rPr>
      <t>2019-02 February Dashboard.xlsx</t>
    </r>
    <r>
      <rPr>
        <sz val="12"/>
        <color theme="1"/>
        <rFont val="Calibri"/>
        <family val="2"/>
        <scheme val="minor"/>
      </rPr>
      <t xml:space="preserve"> or newer.</t>
    </r>
  </si>
  <si>
    <t>North Region</t>
  </si>
  <si>
    <t>Bathurst</t>
  </si>
  <si>
    <t>Belledune</t>
  </si>
  <si>
    <t>Campbellton</t>
  </si>
  <si>
    <t>Caraquet</t>
  </si>
  <si>
    <t>Dalhousie</t>
  </si>
  <si>
    <t>Grand Falls</t>
  </si>
  <si>
    <t>Kedgewick</t>
  </si>
  <si>
    <t>Lamèque</t>
  </si>
  <si>
    <t>Shippagan</t>
  </si>
  <si>
    <t>Sainte-Anne</t>
  </si>
  <si>
    <t>Saint-François</t>
  </si>
  <si>
    <t>Saint-Léonard</t>
  </si>
  <si>
    <t>Saint-Quentin</t>
  </si>
  <si>
    <t>Tracadie</t>
  </si>
  <si>
    <t>South Region</t>
  </si>
  <si>
    <t>Blacks Harbour</t>
  </si>
  <si>
    <t>Campobello</t>
  </si>
  <si>
    <t>Deer Island</t>
  </si>
  <si>
    <t>Grand Manan</t>
  </si>
  <si>
    <t>Hampton</t>
  </si>
  <si>
    <t>Kingston Peninsula</t>
  </si>
  <si>
    <t>Saint John</t>
  </si>
  <si>
    <t>St Andrews</t>
  </si>
  <si>
    <t>St Martins</t>
  </si>
  <si>
    <t>St Stephen</t>
  </si>
  <si>
    <t>Sussex</t>
  </si>
  <si>
    <t>Westfield</t>
  </si>
  <si>
    <t>East Region</t>
  </si>
  <si>
    <t>Baie-Saint-Anne</t>
  </si>
  <si>
    <t>Bouctouche</t>
  </si>
  <si>
    <t xml:space="preserve">Cap-Pelé </t>
  </si>
  <si>
    <t>Dieppe</t>
  </si>
  <si>
    <t>Elsipogtog</t>
  </si>
  <si>
    <t>Fords Mills</t>
  </si>
  <si>
    <t>Hillsborough</t>
  </si>
  <si>
    <t>Miramichi</t>
  </si>
  <si>
    <t>Moncton</t>
  </si>
  <si>
    <t>Neguac</t>
  </si>
  <si>
    <t>Petitcodiac</t>
  </si>
  <si>
    <t>Port Elgin</t>
  </si>
  <si>
    <t>Rexton</t>
  </si>
  <si>
    <t>Riverside-Albert</t>
  </si>
  <si>
    <t>Rogersville</t>
  </si>
  <si>
    <t>Sackville</t>
  </si>
  <si>
    <t>Salisbury</t>
  </si>
  <si>
    <t>Shediac</t>
  </si>
  <si>
    <t>West Region</t>
  </si>
  <si>
    <t>Boiestown</t>
  </si>
  <si>
    <t>Chipman</t>
  </si>
  <si>
    <t>Doaktown</t>
  </si>
  <si>
    <t>Florenceville</t>
  </si>
  <si>
    <t>Fredericton</t>
  </si>
  <si>
    <t>Fredericton Jct</t>
  </si>
  <si>
    <t>Hartland</t>
  </si>
  <si>
    <t>Harvey</t>
  </si>
  <si>
    <t>Jemseg</t>
  </si>
  <si>
    <t>McAdam</t>
  </si>
  <si>
    <t>Minto</t>
  </si>
  <si>
    <t>Nackawic</t>
  </si>
  <si>
    <t>Oromocto</t>
  </si>
  <si>
    <t>Perth Andover</t>
  </si>
  <si>
    <t>Plaster Rock</t>
  </si>
  <si>
    <t>Stanley</t>
  </si>
  <si>
    <t>Tobique First Nation</t>
  </si>
  <si>
    <t>Woodstock</t>
  </si>
  <si>
    <t>Edmundston</t>
  </si>
  <si>
    <t>Blackville</t>
  </si>
  <si>
    <t>Keswick</t>
  </si>
  <si>
    <t>April 2017 - March 2018</t>
  </si>
  <si>
    <t>Fiscal</t>
  </si>
  <si>
    <t>ANB Scheduled Unit Hours</t>
  </si>
  <si>
    <t>Region</t>
  </si>
  <si>
    <t>Month</t>
  </si>
  <si>
    <t>Year</t>
  </si>
  <si>
    <t>Total</t>
  </si>
  <si>
    <t>Total OOS Hours</t>
  </si>
  <si>
    <t>Total as % of Scheduled Hours</t>
  </si>
  <si>
    <t>Dispatch Determinants - ANB 911 Calls (Emergency and Non-Emergency)</t>
  </si>
  <si>
    <t>Count of Master_Incident_Number</t>
  </si>
  <si>
    <t>Determinant_Code</t>
  </si>
  <si>
    <t>Determinant Description</t>
  </si>
  <si>
    <t>April</t>
  </si>
  <si>
    <t>Abdominal Pain</t>
  </si>
  <si>
    <t>Allergies/Envenom</t>
  </si>
  <si>
    <t>Animal bites</t>
  </si>
  <si>
    <t>Assault</t>
  </si>
  <si>
    <t>Back Pain</t>
  </si>
  <si>
    <t>Breathing Problems</t>
  </si>
  <si>
    <t>Burns/Explosion</t>
  </si>
  <si>
    <t>CO/Hazmat</t>
  </si>
  <si>
    <t>Cardiac Arrest</t>
  </si>
  <si>
    <t>Chest Pain</t>
  </si>
  <si>
    <t>Choking</t>
  </si>
  <si>
    <t>Seizure</t>
  </si>
  <si>
    <t>Diabetic</t>
  </si>
  <si>
    <t>Drowning/SCUBA</t>
  </si>
  <si>
    <t>Electrocution</t>
  </si>
  <si>
    <t>Eye injury</t>
  </si>
  <si>
    <t>Falls</t>
  </si>
  <si>
    <t>Headache</t>
  </si>
  <si>
    <t>Heart Problems</t>
  </si>
  <si>
    <t>Heat/Cold</t>
  </si>
  <si>
    <t>Hemorrhage</t>
  </si>
  <si>
    <t>Inaccesible Incident</t>
  </si>
  <si>
    <t>Overdose/Poison</t>
  </si>
  <si>
    <t>Pregnancy</t>
  </si>
  <si>
    <t>Psychiatric/Behavioural</t>
  </si>
  <si>
    <t>Sick Person</t>
  </si>
  <si>
    <t>Stab/Gunshot</t>
  </si>
  <si>
    <t>Stroke</t>
  </si>
  <si>
    <t>Traffic Incident</t>
  </si>
  <si>
    <t>Traumatic Injury</t>
  </si>
  <si>
    <t>Unconsciousness/Fainting</t>
  </si>
  <si>
    <t>Unknown Problem</t>
  </si>
  <si>
    <t>Top 5 Calls</t>
  </si>
  <si>
    <r>
      <t xml:space="preserve">YTD Total Proportion
</t>
    </r>
    <r>
      <rPr>
        <sz val="11"/>
        <color theme="1"/>
        <rFont val="Calibri"/>
        <family val="2"/>
        <scheme val="minor"/>
      </rPr>
      <t>April 2018-March 2019</t>
    </r>
  </si>
  <si>
    <r>
      <t xml:space="preserve">YTD Total Proportion
</t>
    </r>
    <r>
      <rPr>
        <sz val="11"/>
        <color theme="1"/>
        <rFont val="Calibri"/>
        <family val="2"/>
        <scheme val="minor"/>
      </rPr>
      <t>April 2019-March 2020</t>
    </r>
  </si>
  <si>
    <t>Top 5 call types YTD are to be updated monthly based on new monthly data</t>
  </si>
  <si>
    <t>ANB Patient Satisfaction Survey Results</t>
  </si>
  <si>
    <t>Note that the June reports are a year-to-date, while the December reports are for the full year.</t>
  </si>
  <si>
    <t xml:space="preserve">The initial reports provided by MQO were the 'average' score. We have since moved to the proportion who scaled ANB an 8/10 or higher. </t>
  </si>
  <si>
    <t>Mid-Year (June)</t>
  </si>
  <si>
    <t>Full Year (Dec)</t>
  </si>
  <si>
    <t>2017-2018 Fiscal</t>
  </si>
  <si>
    <t>Fiscal Proportion</t>
  </si>
  <si>
    <t>2018-2019 Fiscal</t>
  </si>
  <si>
    <t>Highlighted in table above.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</si>
  <si>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includes</t>
    </r>
    <r>
      <rPr>
        <sz val="12"/>
        <color theme="1"/>
        <rFont val="Calibri"/>
        <family val="2"/>
        <scheme val="minor"/>
      </rPr>
      <t xml:space="preserve"> Exemptions and Exceptions (for 911 Emergency)</t>
    </r>
  </si>
  <si>
    <r>
      <t xml:space="preserve">ANB Response Time Performance - </t>
    </r>
    <r>
      <rPr>
        <b/>
        <u/>
        <sz val="18"/>
        <color theme="1"/>
        <rFont val="Calibri"/>
        <family val="2"/>
        <scheme val="minor"/>
      </rPr>
      <t>911 Emergency</t>
    </r>
  </si>
  <si>
    <t>Contract reports said 4,513 911 E Calls.</t>
  </si>
  <si>
    <t>Values &lt;90% highlighted in red</t>
  </si>
  <si>
    <t>ANB (Contract) Response Time Performance</t>
  </si>
  <si>
    <t>Fiscal Year Totals</t>
  </si>
  <si>
    <t>Source Data</t>
  </si>
  <si>
    <t>Call Volume by Type</t>
  </si>
  <si>
    <t>RT Performance Regional UrbRur</t>
  </si>
  <si>
    <t>RT Performance Battalion 911E</t>
  </si>
  <si>
    <t>Call Determinants</t>
  </si>
  <si>
    <t>Client Saftisfaction</t>
  </si>
  <si>
    <t>Dashboard (RT_Staging)</t>
  </si>
  <si>
    <t>ANB In-Service Proportion</t>
  </si>
  <si>
    <t>Call Volumes</t>
  </si>
  <si>
    <t>RT Volume Regional UrbRur</t>
  </si>
  <si>
    <t>Fiscal Total (YTD)</t>
  </si>
  <si>
    <t>April 2019 - March 2020</t>
  </si>
  <si>
    <r>
      <t xml:space="preserve">All values derived from </t>
    </r>
    <r>
      <rPr>
        <u/>
        <sz val="12"/>
        <color theme="1"/>
        <rFont val="Calibri"/>
        <family val="2"/>
        <scheme val="minor"/>
      </rPr>
      <t>2019-03 March Dashboard.xlsx</t>
    </r>
    <r>
      <rPr>
        <sz val="12"/>
        <color theme="1"/>
        <rFont val="Calibri"/>
        <family val="2"/>
        <scheme val="minor"/>
      </rPr>
      <t xml:space="preserve"> or newer.</t>
    </r>
  </si>
  <si>
    <r>
      <t xml:space="preserve">ANB Out-of-Service (OOS) Hours 
</t>
    </r>
    <r>
      <rPr>
        <sz val="16"/>
        <color theme="1"/>
        <rFont val="Calibri"/>
        <family val="2"/>
        <scheme val="minor"/>
      </rPr>
      <t>(ALL OOS Reasons)</t>
    </r>
  </si>
  <si>
    <t>OOS Hours (All Reasons) &amp; Schedule</t>
  </si>
  <si>
    <t>2019-04-10 OOS for Battalions.xlsx (Regional OOS M5)</t>
  </si>
  <si>
    <t>Total % In-Service</t>
  </si>
  <si>
    <t>Note - Updated to include all OOS reasons</t>
  </si>
  <si>
    <t>Includes ALL OOS reasons</t>
  </si>
  <si>
    <t>2019-04-16 Volume &amp; Performance to Mar 2019 (updated).xlsx</t>
  </si>
  <si>
    <t>Summary Report</t>
  </si>
  <si>
    <t>updated monthly</t>
  </si>
  <si>
    <t>available end June and end December each year.</t>
  </si>
  <si>
    <t>Pt Satisfaction Survey Results</t>
  </si>
  <si>
    <t>2017-2018</t>
  </si>
  <si>
    <t>2018-2019</t>
  </si>
  <si>
    <t>2019-2020</t>
  </si>
  <si>
    <t>2020-2021</t>
  </si>
  <si>
    <t>ANB Patient Satisfaction Survey Results - Language</t>
  </si>
  <si>
    <t>ANB (RAW) Response Time Performance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</si>
  <si>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does NOT include</t>
    </r>
    <r>
      <rPr>
        <sz val="12"/>
        <color theme="1"/>
        <rFont val="Calibri"/>
        <family val="2"/>
        <scheme val="minor"/>
      </rPr>
      <t xml:space="preserve"> Exemptions and Exceptions (for 911 Emergency)</t>
    </r>
  </si>
  <si>
    <r>
      <t xml:space="preserve">ANB (RAW) Response Time Performance - </t>
    </r>
    <r>
      <rPr>
        <b/>
        <u/>
        <sz val="18"/>
        <color theme="1"/>
        <rFont val="Calibri"/>
        <family val="2"/>
        <scheme val="minor"/>
      </rPr>
      <t>911 Emergency</t>
    </r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</si>
  <si>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does NOT include</t>
    </r>
    <r>
      <rPr>
        <sz val="12"/>
        <color theme="1"/>
        <rFont val="Calibri"/>
        <family val="2"/>
        <scheme val="minor"/>
      </rPr>
      <t xml:space="preserve"> Exemptions and Exceptions for 911 Emergency and 911 Non-Emergency</t>
    </r>
  </si>
  <si>
    <t xml:space="preserve">April 2019 - 
March 2020  </t>
  </si>
  <si>
    <t>April 2019 - 
March 2020</t>
  </si>
  <si>
    <t>(Refers to Incidence of Medavie Health Services NB Personnel Speaking in Language of Choice (Paramedic)</t>
  </si>
  <si>
    <t>2019-2020 Fiscal</t>
  </si>
  <si>
    <t>Riverview</t>
  </si>
  <si>
    <t>Updated to current reporting measure as described in 2019 Dec report from MQO</t>
  </si>
  <si>
    <t>COVID-19</t>
  </si>
  <si>
    <t>Excludes 33 (transfers) and NULL</t>
  </si>
  <si>
    <t>April 2020 - March 2021</t>
  </si>
  <si>
    <t>2020-2021 Fiscal</t>
  </si>
  <si>
    <t>SSP Change to 8.1.2 for April; hours calculated for weekdays and weekends, not stat holidays</t>
  </si>
  <si>
    <t>June 2020 results delayed due to COVID-19</t>
  </si>
  <si>
    <t>Blue highlighted cells from February &amp; March 2020 - updated contract performance due to revision of Exemption numbers</t>
  </si>
  <si>
    <t>Lepreau</t>
  </si>
  <si>
    <t>Dow Settlement</t>
  </si>
  <si>
    <r>
      <t xml:space="preserve">ANB Response Time Performance - </t>
    </r>
    <r>
      <rPr>
        <b/>
        <u/>
        <sz val="18"/>
        <color theme="1"/>
        <rFont val="Calibri"/>
        <family val="2"/>
        <scheme val="minor"/>
      </rPr>
      <t>911 Non-Emergency</t>
    </r>
  </si>
  <si>
    <r>
      <t xml:space="preserve">ANB (RAW) Response Time Performance - </t>
    </r>
    <r>
      <rPr>
        <b/>
        <u/>
        <sz val="18"/>
        <color theme="1"/>
        <rFont val="Calibri"/>
        <family val="2"/>
        <scheme val="minor"/>
      </rPr>
      <t>911 Non-Emergency</t>
    </r>
  </si>
  <si>
    <t>less than 9 minutes, 90% reliability</t>
  </si>
  <si>
    <t>less than 22 minutes, 90% reliability</t>
  </si>
  <si>
    <t>less than 15 minutes, 90% reliability</t>
  </si>
  <si>
    <t>less than 25 minutes, 90% reliability</t>
  </si>
  <si>
    <t>urban</t>
  </si>
  <si>
    <t>rural</t>
  </si>
  <si>
    <t>YTD Total Proportion
April 2018-March 2019</t>
  </si>
  <si>
    <t>cost of a single unit station 24/7 per year.</t>
  </si>
  <si>
    <t>cost per scheduled unit hour.</t>
  </si>
  <si>
    <t>(figure from Julie)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</si>
</sst>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dd/mmm/yyyy"/>
    <numFmt numFmtId="166" formatCode="0.0%"/>
    <numFmt numFmtId="167" formatCode="#,##0.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rgb="FF9BC2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1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/>
    <xf numFmtId="0" fontId="0" fillId="0" borderId="0" xfId="0" applyFill="1"/>
    <xf numFmtId="0" fontId="5" fillId="0" borderId="2" xfId="0" applyFont="1" applyBorder="1"/>
    <xf numFmtId="0" fontId="0" fillId="0" borderId="2" xfId="0" applyBorder="1"/>
    <xf numFmtId="0" fontId="5" fillId="0" borderId="1" xfId="0" applyFont="1" applyBorder="1"/>
    <xf numFmtId="0" fontId="5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9" fillId="0" borderId="4" xfId="0" applyFont="1" applyFill="1" applyBorder="1" applyAlignment="1">
      <alignment horizontal="center"/>
    </xf>
    <xf numFmtId="0" fontId="11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/>
    <xf numFmtId="166" fontId="0" fillId="0" borderId="0" xfId="1" applyNumberFormat="1" applyFont="1" applyFill="1"/>
    <xf numFmtId="166" fontId="0" fillId="0" borderId="0" xfId="1" applyNumberFormat="1" applyFont="1" applyFill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166" fontId="0" fillId="0" borderId="7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166" fontId="0" fillId="0" borderId="5" xfId="1" applyNumberFormat="1" applyFont="1" applyFill="1" applyBorder="1" applyAlignment="1">
      <alignment horizontal="center"/>
    </xf>
    <xf numFmtId="166" fontId="0" fillId="0" borderId="8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/>
    <xf numFmtId="166" fontId="0" fillId="0" borderId="0" xfId="2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wrapText="1"/>
    </xf>
    <xf numFmtId="165" fontId="0" fillId="0" borderId="0" xfId="0" applyNumberFormat="1" applyFill="1" applyAlignment="1">
      <alignment wrapText="1"/>
    </xf>
    <xf numFmtId="0" fontId="5" fillId="0" borderId="2" xfId="0" applyFont="1" applyFill="1" applyBorder="1" applyAlignment="1">
      <alignment wrapText="1"/>
    </xf>
    <xf numFmtId="165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3" xfId="0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0" fontId="16" fillId="0" borderId="2" xfId="0" applyFont="1" applyFill="1" applyBorder="1" applyAlignment="1">
      <alignment wrapText="1"/>
    </xf>
    <xf numFmtId="165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0" xfId="0" applyFont="1" applyFill="1" applyAlignment="1">
      <alignment horizontal="left" wrapText="1"/>
    </xf>
    <xf numFmtId="166" fontId="0" fillId="0" borderId="0" xfId="1" applyNumberFormat="1" applyFont="1" applyFill="1" applyAlignment="1">
      <alignment horizontal="center" wrapText="1"/>
    </xf>
    <xf numFmtId="166" fontId="0" fillId="0" borderId="0" xfId="1" applyNumberFormat="1" applyFont="1" applyFill="1" applyAlignment="1">
      <alignment wrapText="1"/>
    </xf>
    <xf numFmtId="166" fontId="0" fillId="0" borderId="2" xfId="1" applyNumberFormat="1" applyFont="1" applyFill="1" applyBorder="1" applyAlignment="1">
      <alignment horizontal="center" wrapText="1"/>
    </xf>
    <xf numFmtId="166" fontId="0" fillId="0" borderId="3" xfId="1" applyNumberFormat="1" applyFont="1" applyFill="1" applyBorder="1" applyAlignment="1">
      <alignment horizontal="center" wrapText="1"/>
    </xf>
    <xf numFmtId="166" fontId="12" fillId="0" borderId="0" xfId="1" applyNumberFormat="1" applyFont="1" applyFill="1" applyAlignment="1">
      <alignment horizontal="center" wrapText="1"/>
    </xf>
    <xf numFmtId="166" fontId="12" fillId="0" borderId="2" xfId="1" applyNumberFormat="1" applyFont="1" applyFill="1" applyBorder="1" applyAlignment="1">
      <alignment horizontal="center" wrapText="1"/>
    </xf>
    <xf numFmtId="166" fontId="12" fillId="0" borderId="3" xfId="1" applyNumberFormat="1" applyFont="1" applyFill="1" applyBorder="1" applyAlignment="1">
      <alignment horizontal="center" vertical="center" wrapText="1"/>
    </xf>
    <xf numFmtId="166" fontId="0" fillId="0" borderId="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0" fillId="0" borderId="0" xfId="1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/>
    <xf numFmtId="0" fontId="9" fillId="4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 wrapText="1"/>
    </xf>
    <xf numFmtId="14" fontId="0" fillId="0" borderId="0" xfId="0" applyNumberFormat="1"/>
    <xf numFmtId="167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167" fontId="0" fillId="0" borderId="0" xfId="0" applyNumberFormat="1" applyFill="1"/>
    <xf numFmtId="14" fontId="0" fillId="0" borderId="2" xfId="0" applyNumberFormat="1" applyBorder="1"/>
    <xf numFmtId="167" fontId="0" fillId="0" borderId="2" xfId="0" applyNumberFormat="1" applyFill="1" applyBorder="1"/>
    <xf numFmtId="3" fontId="0" fillId="0" borderId="2" xfId="0" applyNumberFormat="1" applyBorder="1"/>
    <xf numFmtId="0" fontId="5" fillId="2" borderId="13" xfId="0" applyFont="1" applyFill="1" applyBorder="1"/>
    <xf numFmtId="0" fontId="5" fillId="2" borderId="0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13" xfId="0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/>
    <xf numFmtId="0" fontId="5" fillId="0" borderId="0" xfId="0" applyFont="1" applyFill="1" applyBorder="1"/>
    <xf numFmtId="9" fontId="0" fillId="0" borderId="0" xfId="0" applyNumberFormat="1"/>
    <xf numFmtId="3" fontId="0" fillId="0" borderId="0" xfId="0" applyNumberFormat="1" applyFill="1"/>
    <xf numFmtId="0" fontId="3" fillId="0" borderId="13" xfId="0" applyFont="1" applyFill="1" applyBorder="1"/>
    <xf numFmtId="0" fontId="0" fillId="0" borderId="0" xfId="0" applyFill="1" applyAlignment="1"/>
    <xf numFmtId="14" fontId="5" fillId="2" borderId="15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14" fontId="5" fillId="2" borderId="16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3" fontId="0" fillId="0" borderId="4" xfId="0" applyNumberFormat="1" applyFill="1" applyBorder="1"/>
    <xf numFmtId="166" fontId="0" fillId="0" borderId="4" xfId="1" applyNumberFormat="1" applyFont="1" applyFill="1" applyBorder="1"/>
    <xf numFmtId="0" fontId="0" fillId="0" borderId="4" xfId="0" applyNumberFormat="1" applyFill="1" applyBorder="1"/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6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5" fillId="5" borderId="9" xfId="0" applyFont="1" applyFill="1" applyBorder="1"/>
    <xf numFmtId="0" fontId="5" fillId="5" borderId="4" xfId="0" applyFont="1" applyFill="1" applyBorder="1"/>
    <xf numFmtId="0" fontId="5" fillId="6" borderId="0" xfId="0" applyFont="1" applyFill="1" applyBorder="1"/>
    <xf numFmtId="0" fontId="5" fillId="6" borderId="3" xfId="0" applyFont="1" applyFill="1" applyBorder="1"/>
    <xf numFmtId="3" fontId="0" fillId="3" borderId="0" xfId="0" applyNumberForma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12" fillId="0" borderId="6" xfId="0" applyFont="1" applyBorder="1" applyAlignment="1">
      <alignment vertical="center" wrapText="1"/>
    </xf>
    <xf numFmtId="166" fontId="0" fillId="0" borderId="3" xfId="1" applyNumberFormat="1" applyFont="1" applyFill="1" applyBorder="1" applyAlignment="1">
      <alignment horizontal="center" vertical="center"/>
    </xf>
    <xf numFmtId="166" fontId="0" fillId="0" borderId="6" xfId="1" applyNumberFormat="1" applyFont="1" applyFill="1" applyBorder="1" applyAlignment="1">
      <alignment horizontal="center" vertical="center"/>
    </xf>
    <xf numFmtId="166" fontId="0" fillId="0" borderId="9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vertical="center" wrapText="1"/>
    </xf>
    <xf numFmtId="166" fontId="0" fillId="0" borderId="0" xfId="1" applyNumberFormat="1" applyFont="1" applyFill="1" applyAlignment="1">
      <alignment horizontal="center" vertical="center"/>
    </xf>
    <xf numFmtId="166" fontId="0" fillId="0" borderId="4" xfId="1" applyNumberFormat="1" applyFont="1" applyFill="1" applyBorder="1" applyAlignment="1">
      <alignment horizontal="center" vertical="center"/>
    </xf>
    <xf numFmtId="166" fontId="0" fillId="0" borderId="7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/>
    </xf>
    <xf numFmtId="166" fontId="0" fillId="0" borderId="0" xfId="1" applyNumberFormat="1" applyFont="1" applyBorder="1"/>
    <xf numFmtId="166" fontId="0" fillId="0" borderId="2" xfId="1" applyNumberFormat="1" applyFont="1" applyBorder="1"/>
    <xf numFmtId="0" fontId="0" fillId="0" borderId="0" xfId="0" applyFill="1" applyAlignment="1">
      <alignment horizontal="left"/>
    </xf>
    <xf numFmtId="3" fontId="0" fillId="0" borderId="0" xfId="1" applyNumberFormat="1" applyFont="1" applyFill="1" applyAlignment="1">
      <alignment horizontal="center"/>
    </xf>
    <xf numFmtId="3" fontId="0" fillId="0" borderId="4" xfId="1" applyNumberFormat="1" applyFont="1" applyFill="1" applyBorder="1" applyAlignment="1">
      <alignment horizontal="center"/>
    </xf>
    <xf numFmtId="3" fontId="0" fillId="0" borderId="7" xfId="1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3" fontId="0" fillId="0" borderId="3" xfId="1" applyNumberFormat="1" applyFont="1" applyFill="1" applyBorder="1" applyAlignment="1">
      <alignment horizontal="center" vertical="center"/>
    </xf>
    <xf numFmtId="3" fontId="0" fillId="0" borderId="6" xfId="1" applyNumberFormat="1" applyFont="1" applyFill="1" applyBorder="1" applyAlignment="1">
      <alignment horizontal="center" vertical="center"/>
    </xf>
    <xf numFmtId="3" fontId="0" fillId="0" borderId="9" xfId="1" applyNumberFormat="1" applyFont="1" applyFill="1" applyBorder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  <xf numFmtId="3" fontId="0" fillId="0" borderId="4" xfId="1" applyNumberFormat="1" applyFont="1" applyFill="1" applyBorder="1" applyAlignment="1">
      <alignment horizontal="center" vertical="center"/>
    </xf>
    <xf numFmtId="3" fontId="0" fillId="0" borderId="7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0" fontId="9" fillId="0" borderId="20" xfId="0" applyFont="1" applyFill="1" applyBorder="1"/>
    <xf numFmtId="0" fontId="9" fillId="0" borderId="19" xfId="0" applyFont="1" applyFill="1" applyBorder="1"/>
    <xf numFmtId="3" fontId="0" fillId="0" borderId="20" xfId="1" applyNumberFormat="1" applyFont="1" applyFill="1" applyBorder="1" applyAlignment="1">
      <alignment horizontal="center"/>
    </xf>
    <xf numFmtId="3" fontId="0" fillId="0" borderId="19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3" fontId="0" fillId="3" borderId="4" xfId="1" applyNumberFormat="1" applyFont="1" applyFill="1" applyBorder="1" applyAlignment="1">
      <alignment horizontal="center"/>
    </xf>
    <xf numFmtId="3" fontId="0" fillId="3" borderId="5" xfId="1" applyNumberFormat="1" applyFont="1" applyFill="1" applyBorder="1" applyAlignment="1">
      <alignment horizontal="center"/>
    </xf>
    <xf numFmtId="3" fontId="0" fillId="3" borderId="6" xfId="1" applyNumberFormat="1" applyFont="1" applyFill="1" applyBorder="1" applyAlignment="1">
      <alignment horizontal="center" vertical="center"/>
    </xf>
    <xf numFmtId="3" fontId="0" fillId="3" borderId="4" xfId="1" applyNumberFormat="1" applyFont="1" applyFill="1" applyBorder="1" applyAlignment="1">
      <alignment horizontal="center" vertical="center"/>
    </xf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0" fillId="3" borderId="5" xfId="1" applyNumberFormat="1" applyFont="1" applyFill="1" applyBorder="1" applyAlignment="1">
      <alignment horizontal="center"/>
    </xf>
    <xf numFmtId="166" fontId="0" fillId="3" borderId="6" xfId="1" applyNumberFormat="1" applyFont="1" applyFill="1" applyBorder="1" applyAlignment="1">
      <alignment horizontal="center" vertical="center"/>
    </xf>
    <xf numFmtId="166" fontId="0" fillId="3" borderId="4" xfId="1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/>
    </xf>
    <xf numFmtId="166" fontId="0" fillId="0" borderId="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7" fontId="0" fillId="0" borderId="2" xfId="0" applyNumberFormat="1" applyBorder="1"/>
    <xf numFmtId="3" fontId="0" fillId="0" borderId="0" xfId="0" applyNumberForma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166" fontId="0" fillId="0" borderId="0" xfId="1" applyNumberFormat="1" applyFont="1"/>
    <xf numFmtId="0" fontId="0" fillId="0" borderId="24" xfId="0" applyBorder="1"/>
    <xf numFmtId="0" fontId="0" fillId="0" borderId="4" xfId="0" applyBorder="1"/>
    <xf numFmtId="0" fontId="5" fillId="2" borderId="4" xfId="0" applyFont="1" applyFill="1" applyBorder="1"/>
    <xf numFmtId="0" fontId="0" fillId="0" borderId="18" xfId="0" applyBorder="1"/>
    <xf numFmtId="166" fontId="0" fillId="0" borderId="0" xfId="1" applyNumberFormat="1" applyFont="1" applyFill="1" applyBorder="1"/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/>
    <xf numFmtId="166" fontId="12" fillId="0" borderId="0" xfId="1" applyNumberFormat="1" applyFont="1" applyFill="1" applyBorder="1" applyAlignment="1">
      <alignment horizontal="center" wrapText="1"/>
    </xf>
    <xf numFmtId="166" fontId="0" fillId="0" borderId="0" xfId="1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3" fontId="0" fillId="0" borderId="4" xfId="0" applyNumberFormat="1" applyBorder="1"/>
    <xf numFmtId="166" fontId="0" fillId="3" borderId="0" xfId="1" applyNumberFormat="1" applyFont="1" applyFill="1"/>
    <xf numFmtId="0" fontId="5" fillId="7" borderId="0" xfId="0" applyFont="1" applyFill="1"/>
    <xf numFmtId="165" fontId="0" fillId="7" borderId="4" xfId="0" applyNumberFormat="1" applyFill="1" applyBorder="1"/>
    <xf numFmtId="166" fontId="0" fillId="7" borderId="0" xfId="1" applyNumberFormat="1" applyFont="1" applyFill="1" applyAlignment="1">
      <alignment horizontal="center"/>
    </xf>
    <xf numFmtId="166" fontId="0" fillId="7" borderId="4" xfId="1" applyNumberFormat="1" applyFont="1" applyFill="1" applyBorder="1" applyAlignment="1">
      <alignment horizontal="center"/>
    </xf>
    <xf numFmtId="166" fontId="0" fillId="7" borderId="7" xfId="1" applyNumberFormat="1" applyFont="1" applyFill="1" applyBorder="1" applyAlignment="1">
      <alignment horizontal="center"/>
    </xf>
    <xf numFmtId="0" fontId="0" fillId="7" borderId="4" xfId="0" applyFill="1" applyBorder="1" applyAlignment="1">
      <alignment vertical="center"/>
    </xf>
    <xf numFmtId="166" fontId="0" fillId="7" borderId="0" xfId="1" applyNumberFormat="1" applyFont="1" applyFill="1" applyAlignment="1">
      <alignment horizontal="center" wrapText="1"/>
    </xf>
    <xf numFmtId="0" fontId="0" fillId="7" borderId="0" xfId="0" applyFill="1"/>
    <xf numFmtId="165" fontId="0" fillId="7" borderId="0" xfId="0" applyNumberFormat="1" applyFill="1" applyAlignment="1">
      <alignment horizontal="center"/>
    </xf>
    <xf numFmtId="166" fontId="0" fillId="7" borderId="0" xfId="1" applyNumberFormat="1" applyFont="1" applyFill="1" applyBorder="1" applyAlignment="1">
      <alignment horizontal="center" wrapText="1"/>
    </xf>
    <xf numFmtId="166" fontId="12" fillId="7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10" fontId="21" fillId="0" borderId="0" xfId="1" applyNumberFormat="1" applyFont="1" applyFill="1"/>
    <xf numFmtId="10" fontId="21" fillId="3" borderId="0" xfId="1" applyNumberFormat="1" applyFont="1" applyFill="1"/>
    <xf numFmtId="164" fontId="0" fillId="0" borderId="0" xfId="3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Border="1" applyAlignment="1">
      <alignment horizontal="center" vertical="center"/>
    </xf>
    <xf numFmtId="3" fontId="0" fillId="0" borderId="9" xfId="1" applyNumberFormat="1" applyFont="1" applyFill="1" applyBorder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3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167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66" fontId="0" fillId="0" borderId="2" xfId="1" applyNumberFormat="1" applyFont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4">
    <cellStyle name="Currency" xfId="3" builtinId="4"/>
    <cellStyle name="Normal" xfId="0" builtinId="0"/>
    <cellStyle name="Percent" xfId="1" builtinId="5"/>
    <cellStyle name="Percent 2" xfId="2"/>
  </cellStyles>
  <dxfs count="21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6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5:D12" totalsRowShown="0">
  <autoFilter ref="B5:D12"/>
  <tableColumns count="3">
    <tableColumn id="1" name="Year"/>
    <tableColumn id="2" name="Mid-Year (June)" dataDxfId="3"/>
    <tableColumn id="3" name="Full Year (Dec)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8:D25" totalsRowShown="0">
  <autoFilter ref="B18:D25"/>
  <tableColumns count="3">
    <tableColumn id="1" name="Year"/>
    <tableColumn id="2" name="Mid-Year (June)" dataDxfId="1"/>
    <tableColumn id="3" name="Full Year (Dec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115" zoomScaleNormal="115" workbookViewId="0">
      <pane ySplit="1875" topLeftCell="A42" activePane="bottomLeft"/>
      <selection pane="bottomLeft" activeCell="G55" sqref="G55"/>
    </sheetView>
  </sheetViews>
  <sheetFormatPr defaultColWidth="8.875" defaultRowHeight="15.75" x14ac:dyDescent="0.25"/>
  <cols>
    <col min="1" max="1" width="17.125" style="8" customWidth="1"/>
    <col min="2" max="2" width="15.375" style="8" customWidth="1"/>
    <col min="3" max="9" width="18.625" style="8" customWidth="1"/>
  </cols>
  <sheetData>
    <row r="1" spans="1:12" x14ac:dyDescent="0.25">
      <c r="A1" s="263" t="s">
        <v>0</v>
      </c>
      <c r="B1" s="263"/>
      <c r="C1" s="263"/>
      <c r="D1" s="263"/>
      <c r="E1" s="263"/>
      <c r="F1" s="263"/>
      <c r="G1" s="263"/>
      <c r="H1" s="263"/>
      <c r="I1" s="263"/>
    </row>
    <row r="2" spans="1:12" x14ac:dyDescent="0.25">
      <c r="A2" s="263"/>
      <c r="B2" s="263"/>
      <c r="C2" s="263"/>
      <c r="D2" s="263"/>
      <c r="E2" s="263"/>
      <c r="F2" s="263"/>
      <c r="G2" s="263"/>
      <c r="H2" s="263"/>
      <c r="I2" s="263"/>
    </row>
    <row r="3" spans="1:12" ht="18.75" x14ac:dyDescent="0.3">
      <c r="A3" s="264" t="s">
        <v>1</v>
      </c>
      <c r="B3" s="264"/>
      <c r="C3" s="264"/>
      <c r="D3" s="264"/>
      <c r="E3" s="264"/>
      <c r="F3" s="264"/>
      <c r="G3" s="264"/>
      <c r="H3" s="264"/>
      <c r="I3" s="264"/>
    </row>
    <row r="4" spans="1:12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12" x14ac:dyDescent="0.25">
      <c r="A5" s="2" t="s">
        <v>11</v>
      </c>
      <c r="B5" s="3" t="s">
        <v>12</v>
      </c>
      <c r="C5" s="11">
        <v>5125</v>
      </c>
      <c r="D5" s="11">
        <v>2038</v>
      </c>
      <c r="E5" s="11">
        <f>SUM(C5:D5)</f>
        <v>7163</v>
      </c>
      <c r="F5" s="11">
        <v>618</v>
      </c>
      <c r="G5" s="11">
        <v>2122</v>
      </c>
      <c r="H5" s="11">
        <f>SUM(F5:G5)</f>
        <v>2740</v>
      </c>
      <c r="I5" s="11">
        <f>SUM(H5,E5)</f>
        <v>9903</v>
      </c>
    </row>
    <row r="6" spans="1:12" x14ac:dyDescent="0.25">
      <c r="A6" s="2"/>
      <c r="B6" s="3" t="s">
        <v>13</v>
      </c>
      <c r="C6" s="11">
        <v>4392</v>
      </c>
      <c r="D6" s="11">
        <v>1979</v>
      </c>
      <c r="E6" s="11">
        <f t="shared" ref="E6:E67" si="0">SUM(C6:D6)</f>
        <v>6371</v>
      </c>
      <c r="F6" s="11">
        <v>642</v>
      </c>
      <c r="G6" s="11">
        <v>1976</v>
      </c>
      <c r="H6" s="11">
        <f t="shared" ref="H6:H54" si="1">SUM(F6:G6)</f>
        <v>2618</v>
      </c>
      <c r="I6" s="11">
        <f t="shared" ref="I6:I54" si="2">SUM(H6,E6)</f>
        <v>8989</v>
      </c>
    </row>
    <row r="7" spans="1:12" x14ac:dyDescent="0.25">
      <c r="A7" s="2"/>
      <c r="B7" s="3" t="s">
        <v>14</v>
      </c>
      <c r="C7" s="11">
        <v>4784</v>
      </c>
      <c r="D7" s="11">
        <v>2132</v>
      </c>
      <c r="E7" s="11">
        <f t="shared" si="0"/>
        <v>6916</v>
      </c>
      <c r="F7" s="11">
        <v>755</v>
      </c>
      <c r="G7" s="11">
        <v>2148</v>
      </c>
      <c r="H7" s="11">
        <f t="shared" si="1"/>
        <v>2903</v>
      </c>
      <c r="I7" s="11">
        <f t="shared" si="2"/>
        <v>9819</v>
      </c>
    </row>
    <row r="8" spans="1:12" x14ac:dyDescent="0.25">
      <c r="A8" s="2"/>
      <c r="B8" s="3" t="s">
        <v>15</v>
      </c>
      <c r="C8" s="11">
        <v>4446</v>
      </c>
      <c r="D8" s="11">
        <v>2025</v>
      </c>
      <c r="E8" s="11">
        <f t="shared" si="0"/>
        <v>6471</v>
      </c>
      <c r="F8" s="11">
        <v>591</v>
      </c>
      <c r="G8" s="11">
        <v>1908</v>
      </c>
      <c r="H8" s="11">
        <f t="shared" si="1"/>
        <v>2499</v>
      </c>
      <c r="I8" s="11">
        <f t="shared" si="2"/>
        <v>8970</v>
      </c>
    </row>
    <row r="9" spans="1:12" x14ac:dyDescent="0.25">
      <c r="A9" s="2"/>
      <c r="B9" s="3" t="s">
        <v>16</v>
      </c>
      <c r="C9" s="11">
        <v>4552</v>
      </c>
      <c r="D9" s="11">
        <v>2014</v>
      </c>
      <c r="E9" s="11">
        <f t="shared" si="0"/>
        <v>6566</v>
      </c>
      <c r="F9" s="11">
        <v>662</v>
      </c>
      <c r="G9" s="11">
        <v>2069</v>
      </c>
      <c r="H9" s="11">
        <f t="shared" si="1"/>
        <v>2731</v>
      </c>
      <c r="I9" s="11">
        <f t="shared" si="2"/>
        <v>9297</v>
      </c>
    </row>
    <row r="10" spans="1:12" x14ac:dyDescent="0.25">
      <c r="A10" s="2"/>
      <c r="B10" s="3" t="s">
        <v>17</v>
      </c>
      <c r="C10" s="11">
        <v>4628</v>
      </c>
      <c r="D10" s="11">
        <v>1902</v>
      </c>
      <c r="E10" s="11">
        <f t="shared" si="0"/>
        <v>6530</v>
      </c>
      <c r="F10" s="11">
        <v>657</v>
      </c>
      <c r="G10" s="11">
        <v>2129</v>
      </c>
      <c r="H10" s="11">
        <f t="shared" si="1"/>
        <v>2786</v>
      </c>
      <c r="I10" s="11">
        <f t="shared" si="2"/>
        <v>9316</v>
      </c>
    </row>
    <row r="11" spans="1:12" x14ac:dyDescent="0.25">
      <c r="A11" s="2"/>
      <c r="B11" s="3" t="s">
        <v>18</v>
      </c>
      <c r="C11" s="11">
        <v>4837</v>
      </c>
      <c r="D11" s="11">
        <v>2114</v>
      </c>
      <c r="E11" s="11">
        <f t="shared" si="0"/>
        <v>6951</v>
      </c>
      <c r="F11" s="11">
        <v>542</v>
      </c>
      <c r="G11" s="11">
        <v>1929</v>
      </c>
      <c r="H11" s="11">
        <f t="shared" si="1"/>
        <v>2471</v>
      </c>
      <c r="I11" s="11">
        <f t="shared" si="2"/>
        <v>9422</v>
      </c>
    </row>
    <row r="12" spans="1:12" x14ac:dyDescent="0.25">
      <c r="A12" s="2"/>
      <c r="B12" s="3" t="s">
        <v>19</v>
      </c>
      <c r="C12" s="11">
        <v>4534</v>
      </c>
      <c r="D12" s="11">
        <v>2027</v>
      </c>
      <c r="E12" s="11">
        <f t="shared" si="0"/>
        <v>6561</v>
      </c>
      <c r="F12" s="11">
        <v>607</v>
      </c>
      <c r="G12" s="11">
        <v>1928</v>
      </c>
      <c r="H12" s="11">
        <f t="shared" si="1"/>
        <v>2535</v>
      </c>
      <c r="I12" s="11">
        <f t="shared" si="2"/>
        <v>9096</v>
      </c>
    </row>
    <row r="13" spans="1:12" x14ac:dyDescent="0.25">
      <c r="A13" s="2"/>
      <c r="B13" s="3" t="s">
        <v>20</v>
      </c>
      <c r="C13" s="11">
        <v>4431</v>
      </c>
      <c r="D13" s="11">
        <v>1893</v>
      </c>
      <c r="E13" s="11">
        <f t="shared" si="0"/>
        <v>6324</v>
      </c>
      <c r="F13" s="11">
        <v>600</v>
      </c>
      <c r="G13" s="11">
        <v>1884</v>
      </c>
      <c r="H13" s="11">
        <f t="shared" si="1"/>
        <v>2484</v>
      </c>
      <c r="I13" s="11">
        <f t="shared" si="2"/>
        <v>8808</v>
      </c>
    </row>
    <row r="14" spans="1:12" x14ac:dyDescent="0.25">
      <c r="A14" s="2"/>
      <c r="B14" s="3" t="s">
        <v>21</v>
      </c>
      <c r="C14" s="11">
        <v>4667</v>
      </c>
      <c r="D14" s="11">
        <v>1943</v>
      </c>
      <c r="E14" s="11">
        <f t="shared" si="0"/>
        <v>6610</v>
      </c>
      <c r="F14" s="11">
        <v>620</v>
      </c>
      <c r="G14" s="11">
        <v>2046</v>
      </c>
      <c r="H14" s="11">
        <f t="shared" si="1"/>
        <v>2666</v>
      </c>
      <c r="I14" s="11">
        <f t="shared" si="2"/>
        <v>9276</v>
      </c>
    </row>
    <row r="15" spans="1:12" x14ac:dyDescent="0.25">
      <c r="A15" s="2"/>
      <c r="B15" s="3" t="s">
        <v>22</v>
      </c>
      <c r="C15" s="134">
        <v>4515</v>
      </c>
      <c r="D15" s="11">
        <v>1935</v>
      </c>
      <c r="E15" s="134">
        <f t="shared" si="0"/>
        <v>6450</v>
      </c>
      <c r="F15" s="11">
        <v>652</v>
      </c>
      <c r="G15" s="11">
        <v>2108</v>
      </c>
      <c r="H15" s="11">
        <f t="shared" si="1"/>
        <v>2760</v>
      </c>
      <c r="I15" s="134">
        <f t="shared" si="2"/>
        <v>9210</v>
      </c>
      <c r="L15" t="s">
        <v>185</v>
      </c>
    </row>
    <row r="16" spans="1:12" x14ac:dyDescent="0.25">
      <c r="A16" s="5"/>
      <c r="B16" s="6" t="s">
        <v>23</v>
      </c>
      <c r="C16" s="12">
        <v>4776</v>
      </c>
      <c r="D16" s="12">
        <v>2116</v>
      </c>
      <c r="E16" s="12">
        <f t="shared" si="0"/>
        <v>6892</v>
      </c>
      <c r="F16" s="12">
        <v>631</v>
      </c>
      <c r="G16" s="12">
        <v>1908</v>
      </c>
      <c r="H16" s="12">
        <f t="shared" si="1"/>
        <v>2539</v>
      </c>
      <c r="I16" s="12">
        <f t="shared" si="2"/>
        <v>9431</v>
      </c>
    </row>
    <row r="17" spans="1:9" x14ac:dyDescent="0.25">
      <c r="A17" s="2" t="s">
        <v>24</v>
      </c>
      <c r="B17" s="3" t="s">
        <v>12</v>
      </c>
      <c r="C17" s="11">
        <v>5006</v>
      </c>
      <c r="D17" s="11">
        <v>2192</v>
      </c>
      <c r="E17" s="11">
        <f t="shared" si="0"/>
        <v>7198</v>
      </c>
      <c r="F17" s="11">
        <v>742</v>
      </c>
      <c r="G17" s="11">
        <v>2195</v>
      </c>
      <c r="H17" s="11">
        <f t="shared" si="1"/>
        <v>2937</v>
      </c>
      <c r="I17" s="11">
        <f t="shared" si="2"/>
        <v>10135</v>
      </c>
    </row>
    <row r="18" spans="1:9" x14ac:dyDescent="0.25">
      <c r="A18" s="2"/>
      <c r="B18" s="3" t="s">
        <v>13</v>
      </c>
      <c r="C18" s="11">
        <v>4624</v>
      </c>
      <c r="D18" s="11">
        <v>2025</v>
      </c>
      <c r="E18" s="11">
        <f t="shared" si="0"/>
        <v>6649</v>
      </c>
      <c r="F18" s="11">
        <v>720</v>
      </c>
      <c r="G18" s="11">
        <v>2075</v>
      </c>
      <c r="H18" s="11">
        <f t="shared" si="1"/>
        <v>2795</v>
      </c>
      <c r="I18" s="11">
        <f t="shared" si="2"/>
        <v>9444</v>
      </c>
    </row>
    <row r="19" spans="1:9" x14ac:dyDescent="0.25">
      <c r="A19" s="2"/>
      <c r="B19" s="3" t="s">
        <v>14</v>
      </c>
      <c r="C19" s="11">
        <v>4854</v>
      </c>
      <c r="D19" s="11">
        <v>2199</v>
      </c>
      <c r="E19" s="11">
        <f t="shared" si="0"/>
        <v>7053</v>
      </c>
      <c r="F19" s="11">
        <v>621</v>
      </c>
      <c r="G19" s="11">
        <v>2096</v>
      </c>
      <c r="H19" s="11">
        <f t="shared" si="1"/>
        <v>2717</v>
      </c>
      <c r="I19" s="11">
        <f t="shared" si="2"/>
        <v>9770</v>
      </c>
    </row>
    <row r="20" spans="1:9" x14ac:dyDescent="0.25">
      <c r="A20" s="2"/>
      <c r="B20" s="3" t="s">
        <v>15</v>
      </c>
      <c r="C20" s="11">
        <v>4744</v>
      </c>
      <c r="D20" s="11">
        <v>1951</v>
      </c>
      <c r="E20" s="11">
        <f t="shared" si="0"/>
        <v>6695</v>
      </c>
      <c r="F20" s="11">
        <v>603</v>
      </c>
      <c r="G20" s="11">
        <v>1923</v>
      </c>
      <c r="H20" s="11">
        <f t="shared" si="1"/>
        <v>2526</v>
      </c>
      <c r="I20" s="11">
        <f t="shared" si="2"/>
        <v>9221</v>
      </c>
    </row>
    <row r="21" spans="1:9" x14ac:dyDescent="0.25">
      <c r="A21" s="2"/>
      <c r="B21" s="3" t="s">
        <v>16</v>
      </c>
      <c r="C21" s="11">
        <v>4753</v>
      </c>
      <c r="D21" s="11">
        <v>2124</v>
      </c>
      <c r="E21" s="11">
        <f t="shared" si="0"/>
        <v>6877</v>
      </c>
      <c r="F21" s="11">
        <v>636</v>
      </c>
      <c r="G21" s="11">
        <v>2074</v>
      </c>
      <c r="H21" s="11">
        <f t="shared" si="1"/>
        <v>2710</v>
      </c>
      <c r="I21" s="11">
        <f t="shared" si="2"/>
        <v>9587</v>
      </c>
    </row>
    <row r="22" spans="1:9" x14ac:dyDescent="0.25">
      <c r="A22" s="2"/>
      <c r="B22" s="3" t="s">
        <v>17</v>
      </c>
      <c r="C22" s="11">
        <v>4606</v>
      </c>
      <c r="D22" s="11">
        <v>2016</v>
      </c>
      <c r="E22" s="11">
        <f t="shared" si="0"/>
        <v>6622</v>
      </c>
      <c r="F22" s="11">
        <v>603</v>
      </c>
      <c r="G22" s="11">
        <v>1937</v>
      </c>
      <c r="H22" s="11">
        <f t="shared" si="1"/>
        <v>2540</v>
      </c>
      <c r="I22" s="11">
        <f t="shared" si="2"/>
        <v>9162</v>
      </c>
    </row>
    <row r="23" spans="1:9" x14ac:dyDescent="0.25">
      <c r="A23" s="2"/>
      <c r="B23" s="3" t="s">
        <v>18</v>
      </c>
      <c r="C23" s="11">
        <v>4947</v>
      </c>
      <c r="D23" s="11">
        <v>2312</v>
      </c>
      <c r="E23" s="11">
        <f t="shared" si="0"/>
        <v>7259</v>
      </c>
      <c r="F23" s="11">
        <v>567</v>
      </c>
      <c r="G23" s="11">
        <v>1919</v>
      </c>
      <c r="H23" s="11">
        <f t="shared" si="1"/>
        <v>2486</v>
      </c>
      <c r="I23" s="11">
        <f t="shared" si="2"/>
        <v>9745</v>
      </c>
    </row>
    <row r="24" spans="1:9" x14ac:dyDescent="0.25">
      <c r="A24" s="7"/>
      <c r="B24" s="3" t="s">
        <v>19</v>
      </c>
      <c r="C24" s="11">
        <v>4879</v>
      </c>
      <c r="D24" s="11">
        <v>2152</v>
      </c>
      <c r="E24" s="11">
        <f t="shared" si="0"/>
        <v>7031</v>
      </c>
      <c r="F24" s="11">
        <v>583</v>
      </c>
      <c r="G24" s="11">
        <v>1805</v>
      </c>
      <c r="H24" s="11">
        <f t="shared" si="1"/>
        <v>2388</v>
      </c>
      <c r="I24" s="11">
        <f t="shared" si="2"/>
        <v>9419</v>
      </c>
    </row>
    <row r="25" spans="1:9" x14ac:dyDescent="0.25">
      <c r="B25" s="3" t="s">
        <v>20</v>
      </c>
      <c r="C25" s="11">
        <v>4476</v>
      </c>
      <c r="D25" s="11">
        <v>2066</v>
      </c>
      <c r="E25" s="11">
        <f t="shared" si="0"/>
        <v>6542</v>
      </c>
      <c r="F25" s="11">
        <v>534</v>
      </c>
      <c r="G25" s="11">
        <v>1770</v>
      </c>
      <c r="H25" s="11">
        <f t="shared" si="1"/>
        <v>2304</v>
      </c>
      <c r="I25" s="11">
        <f t="shared" si="2"/>
        <v>8846</v>
      </c>
    </row>
    <row r="26" spans="1:9" x14ac:dyDescent="0.25">
      <c r="B26" s="3" t="s">
        <v>21</v>
      </c>
      <c r="C26" s="11">
        <v>4768</v>
      </c>
      <c r="D26" s="11">
        <v>1943</v>
      </c>
      <c r="E26" s="11">
        <f t="shared" si="0"/>
        <v>6711</v>
      </c>
      <c r="F26" s="11">
        <v>911</v>
      </c>
      <c r="G26" s="11">
        <v>1487</v>
      </c>
      <c r="H26" s="11">
        <f t="shared" si="1"/>
        <v>2398</v>
      </c>
      <c r="I26" s="11">
        <f t="shared" si="2"/>
        <v>9109</v>
      </c>
    </row>
    <row r="27" spans="1:9" x14ac:dyDescent="0.25">
      <c r="B27" s="3" t="s">
        <v>22</v>
      </c>
      <c r="C27" s="11">
        <v>4683</v>
      </c>
      <c r="D27" s="11">
        <v>1907</v>
      </c>
      <c r="E27" s="11">
        <f t="shared" si="0"/>
        <v>6590</v>
      </c>
      <c r="F27" s="11">
        <v>1006</v>
      </c>
      <c r="G27" s="11">
        <v>1447</v>
      </c>
      <c r="H27" s="11">
        <f t="shared" si="1"/>
        <v>2453</v>
      </c>
      <c r="I27" s="11">
        <f t="shared" si="2"/>
        <v>9043</v>
      </c>
    </row>
    <row r="28" spans="1:9" x14ac:dyDescent="0.25">
      <c r="A28" s="9"/>
      <c r="B28" s="6" t="s">
        <v>23</v>
      </c>
      <c r="C28" s="12">
        <v>4933</v>
      </c>
      <c r="D28" s="12">
        <v>2110</v>
      </c>
      <c r="E28" s="12">
        <f t="shared" si="0"/>
        <v>7043</v>
      </c>
      <c r="F28" s="12">
        <v>925</v>
      </c>
      <c r="G28" s="12">
        <v>1495</v>
      </c>
      <c r="H28" s="12">
        <f t="shared" si="1"/>
        <v>2420</v>
      </c>
      <c r="I28" s="12">
        <f t="shared" si="2"/>
        <v>9463</v>
      </c>
    </row>
    <row r="29" spans="1:9" x14ac:dyDescent="0.25">
      <c r="A29" s="2">
        <v>2019</v>
      </c>
      <c r="B29" s="8" t="s">
        <v>12</v>
      </c>
      <c r="C29" s="11">
        <v>5240</v>
      </c>
      <c r="D29" s="11">
        <v>2092</v>
      </c>
      <c r="E29" s="11">
        <f t="shared" si="0"/>
        <v>7332</v>
      </c>
      <c r="F29" s="11">
        <v>996</v>
      </c>
      <c r="G29" s="11">
        <v>1553</v>
      </c>
      <c r="H29" s="11">
        <f t="shared" si="1"/>
        <v>2549</v>
      </c>
      <c r="I29" s="11">
        <f t="shared" si="2"/>
        <v>9881</v>
      </c>
    </row>
    <row r="30" spans="1:9" x14ac:dyDescent="0.25">
      <c r="B30" s="8" t="s">
        <v>13</v>
      </c>
      <c r="C30" s="11">
        <v>4826</v>
      </c>
      <c r="D30" s="11">
        <v>1708</v>
      </c>
      <c r="E30" s="11">
        <f t="shared" si="0"/>
        <v>6534</v>
      </c>
      <c r="F30" s="11">
        <v>772</v>
      </c>
      <c r="G30" s="11">
        <v>1364</v>
      </c>
      <c r="H30" s="11">
        <f t="shared" si="1"/>
        <v>2136</v>
      </c>
      <c r="I30" s="11">
        <f t="shared" si="2"/>
        <v>8670</v>
      </c>
    </row>
    <row r="31" spans="1:9" x14ac:dyDescent="0.25">
      <c r="B31" s="8" t="s">
        <v>14</v>
      </c>
      <c r="C31" s="11">
        <v>5286</v>
      </c>
      <c r="D31" s="11">
        <v>1873</v>
      </c>
      <c r="E31" s="11">
        <f t="shared" si="0"/>
        <v>7159</v>
      </c>
      <c r="F31" s="11">
        <v>982</v>
      </c>
      <c r="G31" s="11">
        <v>1520</v>
      </c>
      <c r="H31" s="11">
        <f t="shared" si="1"/>
        <v>2502</v>
      </c>
      <c r="I31" s="11">
        <f t="shared" si="2"/>
        <v>9661</v>
      </c>
    </row>
    <row r="32" spans="1:9" x14ac:dyDescent="0.25">
      <c r="B32" s="8" t="s">
        <v>15</v>
      </c>
      <c r="C32" s="4">
        <v>4952</v>
      </c>
      <c r="D32" s="4">
        <v>1757</v>
      </c>
      <c r="E32" s="4">
        <f t="shared" si="0"/>
        <v>6709</v>
      </c>
      <c r="F32" s="4">
        <v>930</v>
      </c>
      <c r="G32" s="4">
        <v>1357</v>
      </c>
      <c r="H32" s="4">
        <f t="shared" si="1"/>
        <v>2287</v>
      </c>
      <c r="I32" s="4">
        <f t="shared" si="2"/>
        <v>8996</v>
      </c>
    </row>
    <row r="33" spans="1:9" x14ac:dyDescent="0.25">
      <c r="B33" s="8" t="s">
        <v>16</v>
      </c>
      <c r="C33" s="4">
        <v>5160</v>
      </c>
      <c r="D33" s="4">
        <v>1764</v>
      </c>
      <c r="E33" s="4">
        <f t="shared" si="0"/>
        <v>6924</v>
      </c>
      <c r="F33" s="4">
        <v>928</v>
      </c>
      <c r="G33" s="4">
        <v>1533</v>
      </c>
      <c r="H33" s="4">
        <f t="shared" si="1"/>
        <v>2461</v>
      </c>
      <c r="I33" s="4">
        <f t="shared" si="2"/>
        <v>9385</v>
      </c>
    </row>
    <row r="34" spans="1:9" x14ac:dyDescent="0.25">
      <c r="B34" s="8" t="s">
        <v>17</v>
      </c>
      <c r="C34" s="4">
        <v>5104</v>
      </c>
      <c r="D34" s="4">
        <v>1740</v>
      </c>
      <c r="E34" s="4">
        <f t="shared" si="0"/>
        <v>6844</v>
      </c>
      <c r="F34" s="4">
        <v>894</v>
      </c>
      <c r="G34" s="4">
        <v>1354</v>
      </c>
      <c r="H34" s="4">
        <f t="shared" si="1"/>
        <v>2248</v>
      </c>
      <c r="I34" s="4">
        <f t="shared" si="2"/>
        <v>9092</v>
      </c>
    </row>
    <row r="35" spans="1:9" x14ac:dyDescent="0.25">
      <c r="B35" s="8" t="s">
        <v>18</v>
      </c>
      <c r="C35" s="4">
        <v>5561</v>
      </c>
      <c r="D35" s="4">
        <v>1935</v>
      </c>
      <c r="E35" s="4">
        <f t="shared" si="0"/>
        <v>7496</v>
      </c>
      <c r="F35" s="4">
        <v>961</v>
      </c>
      <c r="G35" s="4">
        <v>1416</v>
      </c>
      <c r="H35" s="4">
        <f t="shared" si="1"/>
        <v>2377</v>
      </c>
      <c r="I35" s="4">
        <f t="shared" si="2"/>
        <v>9873</v>
      </c>
    </row>
    <row r="36" spans="1:9" x14ac:dyDescent="0.25">
      <c r="B36" s="8" t="s">
        <v>19</v>
      </c>
      <c r="C36" s="4">
        <v>5295</v>
      </c>
      <c r="D36" s="4">
        <v>1922</v>
      </c>
      <c r="E36" s="4">
        <f t="shared" si="0"/>
        <v>7217</v>
      </c>
      <c r="F36" s="4">
        <v>903</v>
      </c>
      <c r="G36" s="4">
        <v>1468</v>
      </c>
      <c r="H36" s="4">
        <f t="shared" si="1"/>
        <v>2371</v>
      </c>
      <c r="I36" s="4">
        <f t="shared" si="2"/>
        <v>9588</v>
      </c>
    </row>
    <row r="37" spans="1:9" x14ac:dyDescent="0.25">
      <c r="B37" s="8" t="s">
        <v>20</v>
      </c>
      <c r="C37" s="4">
        <v>4945</v>
      </c>
      <c r="D37" s="4">
        <v>1633</v>
      </c>
      <c r="E37" s="4">
        <f t="shared" si="0"/>
        <v>6578</v>
      </c>
      <c r="F37" s="4">
        <v>924</v>
      </c>
      <c r="G37" s="4">
        <v>1432</v>
      </c>
      <c r="H37" s="4">
        <f t="shared" si="1"/>
        <v>2356</v>
      </c>
      <c r="I37" s="4">
        <f t="shared" si="2"/>
        <v>8934</v>
      </c>
    </row>
    <row r="38" spans="1:9" x14ac:dyDescent="0.25">
      <c r="B38" s="8" t="s">
        <v>21</v>
      </c>
      <c r="C38" s="4">
        <v>5216</v>
      </c>
      <c r="D38" s="4">
        <v>1833</v>
      </c>
      <c r="E38" s="4">
        <f t="shared" si="0"/>
        <v>7049</v>
      </c>
      <c r="F38" s="4">
        <v>1001</v>
      </c>
      <c r="G38" s="4">
        <v>1488</v>
      </c>
      <c r="H38" s="4">
        <f t="shared" si="1"/>
        <v>2489</v>
      </c>
      <c r="I38" s="4">
        <f t="shared" si="2"/>
        <v>9538</v>
      </c>
    </row>
    <row r="39" spans="1:9" x14ac:dyDescent="0.25">
      <c r="B39" s="8" t="s">
        <v>22</v>
      </c>
      <c r="C39" s="4">
        <v>5066</v>
      </c>
      <c r="D39" s="4">
        <v>1746</v>
      </c>
      <c r="E39" s="4">
        <f t="shared" si="0"/>
        <v>6812</v>
      </c>
      <c r="F39" s="4">
        <v>924</v>
      </c>
      <c r="G39" s="4">
        <v>1457</v>
      </c>
      <c r="H39" s="4">
        <f t="shared" si="1"/>
        <v>2381</v>
      </c>
      <c r="I39" s="4">
        <f t="shared" si="2"/>
        <v>9193</v>
      </c>
    </row>
    <row r="40" spans="1:9" x14ac:dyDescent="0.25">
      <c r="A40" s="9"/>
      <c r="B40" s="9" t="s">
        <v>23</v>
      </c>
      <c r="C40" s="213">
        <v>5294</v>
      </c>
      <c r="D40" s="213">
        <v>1870</v>
      </c>
      <c r="E40" s="213">
        <f t="shared" si="0"/>
        <v>7164</v>
      </c>
      <c r="F40" s="213">
        <v>857</v>
      </c>
      <c r="G40" s="234">
        <v>1463</v>
      </c>
      <c r="H40" s="213">
        <f t="shared" si="1"/>
        <v>2320</v>
      </c>
      <c r="I40" s="213">
        <f t="shared" si="2"/>
        <v>9484</v>
      </c>
    </row>
    <row r="41" spans="1:9" x14ac:dyDescent="0.25">
      <c r="A41" s="2">
        <v>2020</v>
      </c>
      <c r="B41" s="211" t="s">
        <v>12</v>
      </c>
      <c r="C41" s="4">
        <v>5394</v>
      </c>
      <c r="D41" s="4">
        <v>1968</v>
      </c>
      <c r="E41" s="4">
        <f t="shared" si="0"/>
        <v>7362</v>
      </c>
      <c r="F41" s="4">
        <v>1030</v>
      </c>
      <c r="G41" s="4">
        <v>1476</v>
      </c>
      <c r="H41" s="4">
        <f t="shared" si="1"/>
        <v>2506</v>
      </c>
      <c r="I41" s="4">
        <f t="shared" si="2"/>
        <v>9868</v>
      </c>
    </row>
    <row r="42" spans="1:9" x14ac:dyDescent="0.25">
      <c r="A42" s="211"/>
      <c r="B42" s="211" t="s">
        <v>13</v>
      </c>
      <c r="C42" s="4">
        <v>5053</v>
      </c>
      <c r="D42" s="4">
        <v>1691</v>
      </c>
      <c r="E42" s="4">
        <f t="shared" si="0"/>
        <v>6744</v>
      </c>
      <c r="F42" s="4">
        <v>904</v>
      </c>
      <c r="G42" s="4">
        <v>1426</v>
      </c>
      <c r="H42" s="4">
        <f t="shared" si="1"/>
        <v>2330</v>
      </c>
      <c r="I42" s="4">
        <f t="shared" si="2"/>
        <v>9074</v>
      </c>
    </row>
    <row r="43" spans="1:9" x14ac:dyDescent="0.25">
      <c r="A43" s="211"/>
      <c r="B43" s="211" t="s">
        <v>14</v>
      </c>
      <c r="C43" s="4">
        <v>4798</v>
      </c>
      <c r="D43" s="4">
        <v>1802</v>
      </c>
      <c r="E43" s="4">
        <f t="shared" si="0"/>
        <v>6600</v>
      </c>
      <c r="F43" s="4">
        <v>813</v>
      </c>
      <c r="G43" s="4">
        <v>1296</v>
      </c>
      <c r="H43" s="4">
        <f t="shared" si="1"/>
        <v>2109</v>
      </c>
      <c r="I43" s="4">
        <f t="shared" si="2"/>
        <v>8709</v>
      </c>
    </row>
    <row r="44" spans="1:9" x14ac:dyDescent="0.25">
      <c r="A44" s="211"/>
      <c r="B44" s="211" t="s">
        <v>15</v>
      </c>
      <c r="C44" s="4">
        <v>4462</v>
      </c>
      <c r="D44" s="4">
        <v>1312</v>
      </c>
      <c r="E44" s="4">
        <f t="shared" si="0"/>
        <v>5774</v>
      </c>
      <c r="F44" s="4">
        <v>588</v>
      </c>
      <c r="G44" s="4">
        <v>1145</v>
      </c>
      <c r="H44" s="4">
        <f t="shared" si="1"/>
        <v>1733</v>
      </c>
      <c r="I44" s="4">
        <f t="shared" si="2"/>
        <v>7507</v>
      </c>
    </row>
    <row r="45" spans="1:9" x14ac:dyDescent="0.25">
      <c r="A45" s="211"/>
      <c r="B45" s="211" t="s">
        <v>16</v>
      </c>
      <c r="C45" s="4">
        <v>5138</v>
      </c>
      <c r="D45" s="4">
        <v>1595</v>
      </c>
      <c r="E45" s="4">
        <f t="shared" si="0"/>
        <v>6733</v>
      </c>
      <c r="F45" s="4">
        <v>816</v>
      </c>
      <c r="G45" s="4">
        <v>1381</v>
      </c>
      <c r="H45" s="4">
        <f t="shared" si="1"/>
        <v>2197</v>
      </c>
      <c r="I45" s="4">
        <f t="shared" si="2"/>
        <v>8930</v>
      </c>
    </row>
    <row r="46" spans="1:9" x14ac:dyDescent="0.25">
      <c r="A46" s="211"/>
      <c r="B46" s="211" t="s">
        <v>17</v>
      </c>
      <c r="C46" s="4">
        <v>5300</v>
      </c>
      <c r="D46" s="4">
        <v>1710</v>
      </c>
      <c r="E46" s="4">
        <f t="shared" si="0"/>
        <v>7010</v>
      </c>
      <c r="F46" s="4">
        <v>899</v>
      </c>
      <c r="G46" s="4">
        <v>1410</v>
      </c>
      <c r="H46" s="4">
        <f t="shared" si="1"/>
        <v>2309</v>
      </c>
      <c r="I46" s="4">
        <f t="shared" si="2"/>
        <v>9319</v>
      </c>
    </row>
    <row r="47" spans="1:9" x14ac:dyDescent="0.25">
      <c r="A47" s="211"/>
      <c r="B47" s="211" t="s">
        <v>18</v>
      </c>
      <c r="C47" s="4">
        <v>5615</v>
      </c>
      <c r="D47" s="4">
        <v>1884</v>
      </c>
      <c r="E47" s="4">
        <f t="shared" si="0"/>
        <v>7499</v>
      </c>
      <c r="F47" s="4">
        <v>1184</v>
      </c>
      <c r="G47" s="4">
        <v>1610</v>
      </c>
      <c r="H47" s="4">
        <f t="shared" si="1"/>
        <v>2794</v>
      </c>
      <c r="I47" s="4">
        <f t="shared" si="2"/>
        <v>10293</v>
      </c>
    </row>
    <row r="48" spans="1:9" x14ac:dyDescent="0.25">
      <c r="A48" s="211"/>
      <c r="B48" s="211" t="s">
        <v>19</v>
      </c>
      <c r="C48" s="4">
        <v>5661</v>
      </c>
      <c r="D48" s="4">
        <v>1791</v>
      </c>
      <c r="E48" s="4">
        <f t="shared" si="0"/>
        <v>7452</v>
      </c>
      <c r="F48" s="4">
        <v>1038</v>
      </c>
      <c r="G48" s="4">
        <v>1408</v>
      </c>
      <c r="H48" s="4">
        <f t="shared" si="1"/>
        <v>2446</v>
      </c>
      <c r="I48" s="4">
        <f t="shared" si="2"/>
        <v>9898</v>
      </c>
    </row>
    <row r="49" spans="1:9" x14ac:dyDescent="0.25">
      <c r="A49" s="211"/>
      <c r="B49" s="211" t="s">
        <v>20</v>
      </c>
      <c r="C49" s="4">
        <v>5460</v>
      </c>
      <c r="D49" s="4">
        <v>1821</v>
      </c>
      <c r="E49" s="4">
        <f t="shared" si="0"/>
        <v>7281</v>
      </c>
      <c r="F49" s="4">
        <v>1173</v>
      </c>
      <c r="G49" s="4">
        <v>1465</v>
      </c>
      <c r="H49" s="4">
        <f t="shared" si="1"/>
        <v>2638</v>
      </c>
      <c r="I49" s="4">
        <f t="shared" si="2"/>
        <v>9919</v>
      </c>
    </row>
    <row r="50" spans="1:9" x14ac:dyDescent="0.25">
      <c r="A50" s="211"/>
      <c r="B50" s="211" t="s">
        <v>21</v>
      </c>
      <c r="C50" s="4">
        <v>5495</v>
      </c>
      <c r="D50" s="4">
        <v>1691</v>
      </c>
      <c r="E50" s="4">
        <f t="shared" si="0"/>
        <v>7186</v>
      </c>
      <c r="F50" s="4">
        <v>1150</v>
      </c>
      <c r="G50" s="4">
        <v>1474</v>
      </c>
      <c r="H50" s="4">
        <f t="shared" si="1"/>
        <v>2624</v>
      </c>
      <c r="I50" s="4">
        <f t="shared" si="2"/>
        <v>9810</v>
      </c>
    </row>
    <row r="51" spans="1:9" x14ac:dyDescent="0.25">
      <c r="A51" s="211"/>
      <c r="B51" s="211" t="s">
        <v>22</v>
      </c>
      <c r="C51" s="4">
        <v>5096</v>
      </c>
      <c r="D51" s="4">
        <v>1597</v>
      </c>
      <c r="E51" s="4">
        <f t="shared" si="0"/>
        <v>6693</v>
      </c>
      <c r="F51" s="4">
        <v>1062</v>
      </c>
      <c r="G51" s="4">
        <v>1459</v>
      </c>
      <c r="H51" s="4">
        <f t="shared" si="1"/>
        <v>2521</v>
      </c>
      <c r="I51" s="4">
        <f t="shared" si="2"/>
        <v>9214</v>
      </c>
    </row>
    <row r="52" spans="1:9" x14ac:dyDescent="0.25">
      <c r="A52" s="9"/>
      <c r="B52" s="9" t="s">
        <v>23</v>
      </c>
      <c r="C52" s="213">
        <v>5468</v>
      </c>
      <c r="D52" s="213">
        <v>1627</v>
      </c>
      <c r="E52" s="213">
        <f t="shared" si="0"/>
        <v>7095</v>
      </c>
      <c r="F52" s="213">
        <v>1049</v>
      </c>
      <c r="G52" s="213">
        <v>1509</v>
      </c>
      <c r="H52" s="213">
        <f t="shared" si="1"/>
        <v>2558</v>
      </c>
      <c r="I52" s="213">
        <f t="shared" si="2"/>
        <v>9653</v>
      </c>
    </row>
    <row r="53" spans="1:9" x14ac:dyDescent="0.25">
      <c r="A53" s="2">
        <v>2021</v>
      </c>
      <c r="B53" s="236" t="s">
        <v>12</v>
      </c>
      <c r="C53" s="4">
        <v>5210</v>
      </c>
      <c r="D53" s="4">
        <v>1619</v>
      </c>
      <c r="E53" s="4">
        <f t="shared" si="0"/>
        <v>6829</v>
      </c>
      <c r="F53" s="4">
        <v>1027</v>
      </c>
      <c r="G53" s="4">
        <v>1584</v>
      </c>
      <c r="H53" s="4">
        <f t="shared" si="1"/>
        <v>2611</v>
      </c>
      <c r="I53" s="4">
        <f t="shared" si="2"/>
        <v>9440</v>
      </c>
    </row>
    <row r="54" spans="1:9" x14ac:dyDescent="0.25">
      <c r="A54" s="236"/>
      <c r="B54" s="236" t="s">
        <v>13</v>
      </c>
      <c r="C54" s="4">
        <v>4838</v>
      </c>
      <c r="D54" s="4">
        <v>1514</v>
      </c>
      <c r="E54" s="4">
        <f t="shared" si="0"/>
        <v>6352</v>
      </c>
      <c r="F54" s="4">
        <v>1014</v>
      </c>
      <c r="G54" s="4">
        <v>1272</v>
      </c>
      <c r="H54" s="4">
        <f t="shared" si="1"/>
        <v>2286</v>
      </c>
      <c r="I54" s="4">
        <f t="shared" si="2"/>
        <v>8638</v>
      </c>
    </row>
    <row r="55" spans="1:9" x14ac:dyDescent="0.25">
      <c r="A55" s="236"/>
      <c r="B55" s="236" t="s">
        <v>14</v>
      </c>
      <c r="C55" s="4"/>
      <c r="D55" s="4"/>
      <c r="E55" s="4"/>
      <c r="F55" s="4"/>
      <c r="G55" s="4"/>
      <c r="H55" s="4"/>
      <c r="I55" s="4"/>
    </row>
    <row r="56" spans="1:9" x14ac:dyDescent="0.25">
      <c r="A56" s="257"/>
      <c r="B56" s="257" t="s">
        <v>15</v>
      </c>
      <c r="C56" s="4"/>
      <c r="D56" s="4"/>
      <c r="E56" s="4"/>
      <c r="F56" s="4"/>
      <c r="G56" s="4"/>
      <c r="H56" s="4"/>
      <c r="I56" s="4"/>
    </row>
    <row r="57" spans="1:9" x14ac:dyDescent="0.25">
      <c r="A57" s="257"/>
      <c r="B57" s="257" t="s">
        <v>16</v>
      </c>
      <c r="C57" s="4"/>
      <c r="D57" s="4"/>
      <c r="E57" s="4"/>
      <c r="F57" s="4"/>
      <c r="G57" s="4"/>
      <c r="H57" s="4"/>
      <c r="I57" s="4"/>
    </row>
    <row r="58" spans="1:9" x14ac:dyDescent="0.25">
      <c r="A58" s="257"/>
      <c r="B58" s="257" t="s">
        <v>17</v>
      </c>
      <c r="C58" s="4"/>
      <c r="D58" s="4"/>
      <c r="E58" s="4"/>
      <c r="F58" s="4"/>
      <c r="G58" s="4"/>
      <c r="H58" s="4"/>
      <c r="I58" s="4"/>
    </row>
    <row r="59" spans="1:9" x14ac:dyDescent="0.25">
      <c r="A59" s="257"/>
      <c r="B59" s="257" t="s">
        <v>18</v>
      </c>
      <c r="C59" s="4"/>
      <c r="D59" s="4"/>
      <c r="E59" s="4"/>
      <c r="F59" s="4"/>
      <c r="G59" s="4"/>
      <c r="H59" s="4"/>
      <c r="I59" s="4"/>
    </row>
    <row r="60" spans="1:9" x14ac:dyDescent="0.25">
      <c r="A60" s="257"/>
      <c r="B60" s="257" t="s">
        <v>19</v>
      </c>
      <c r="C60" s="4"/>
      <c r="D60" s="4"/>
      <c r="E60" s="4"/>
      <c r="F60" s="4"/>
      <c r="G60" s="4"/>
      <c r="H60" s="4"/>
      <c r="I60" s="4"/>
    </row>
    <row r="61" spans="1:9" x14ac:dyDescent="0.25">
      <c r="A61" s="257"/>
      <c r="B61" s="257" t="s">
        <v>20</v>
      </c>
      <c r="C61" s="4"/>
      <c r="D61" s="4"/>
      <c r="E61" s="4"/>
      <c r="F61" s="4"/>
      <c r="G61" s="4"/>
      <c r="H61" s="4"/>
      <c r="I61" s="4"/>
    </row>
    <row r="62" spans="1:9" x14ac:dyDescent="0.25">
      <c r="A62" s="257"/>
      <c r="B62" s="257" t="s">
        <v>21</v>
      </c>
      <c r="C62" s="4"/>
      <c r="D62" s="4"/>
      <c r="E62" s="4"/>
      <c r="F62" s="4"/>
      <c r="G62" s="4"/>
      <c r="H62" s="4"/>
      <c r="I62" s="4"/>
    </row>
    <row r="63" spans="1:9" x14ac:dyDescent="0.25">
      <c r="A63" s="257"/>
      <c r="B63" s="257" t="s">
        <v>22</v>
      </c>
      <c r="C63" s="4"/>
      <c r="D63" s="4"/>
      <c r="E63" s="4"/>
      <c r="F63" s="4"/>
      <c r="G63" s="4"/>
      <c r="H63" s="4"/>
      <c r="I63" s="4"/>
    </row>
    <row r="64" spans="1:9" x14ac:dyDescent="0.25">
      <c r="A64" s="257"/>
      <c r="B64" s="9" t="s">
        <v>23</v>
      </c>
      <c r="C64" s="4"/>
      <c r="D64" s="4"/>
      <c r="E64" s="4"/>
      <c r="F64" s="4"/>
      <c r="G64" s="4"/>
      <c r="H64" s="4"/>
      <c r="I64" s="4"/>
    </row>
    <row r="65" spans="1:9" ht="31.5" x14ac:dyDescent="0.25">
      <c r="A65" s="14" t="s">
        <v>25</v>
      </c>
      <c r="B65" s="15" t="s">
        <v>27</v>
      </c>
      <c r="C65" s="16">
        <f>SUM(C8:C19)</f>
        <v>55870</v>
      </c>
      <c r="D65" s="16">
        <f>SUM(D8:D19)</f>
        <v>24385</v>
      </c>
      <c r="E65" s="16">
        <f t="shared" si="0"/>
        <v>80255</v>
      </c>
      <c r="F65" s="16">
        <f>SUM(F8:F19)</f>
        <v>7645</v>
      </c>
      <c r="G65" s="16">
        <f>SUM(G8:G19)</f>
        <v>24275</v>
      </c>
      <c r="H65" s="16">
        <f t="shared" ref="H65:H67" si="3">SUM(F65:G65)</f>
        <v>31920</v>
      </c>
      <c r="I65" s="16">
        <f t="shared" ref="I65:I67" si="4">SUM(H65,E65)</f>
        <v>112175</v>
      </c>
    </row>
    <row r="66" spans="1:9" ht="31.5" x14ac:dyDescent="0.25">
      <c r="A66" s="17"/>
      <c r="B66" s="18" t="s">
        <v>28</v>
      </c>
      <c r="C66" s="19">
        <f>SUM(C20:C31)</f>
        <v>58141</v>
      </c>
      <c r="D66" s="19">
        <f>SUM(D20:D31)</f>
        <v>24254</v>
      </c>
      <c r="E66" s="19">
        <f t="shared" si="0"/>
        <v>82395</v>
      </c>
      <c r="F66" s="19">
        <f>SUM(F20:F31)</f>
        <v>9118</v>
      </c>
      <c r="G66" s="19">
        <f>SUM(G20:G31)</f>
        <v>20294</v>
      </c>
      <c r="H66" s="19">
        <f t="shared" si="3"/>
        <v>29412</v>
      </c>
      <c r="I66" s="19">
        <f t="shared" si="4"/>
        <v>111807</v>
      </c>
    </row>
    <row r="67" spans="1:9" ht="31.5" customHeight="1" x14ac:dyDescent="0.25">
      <c r="A67" s="17"/>
      <c r="B67" s="18" t="s">
        <v>222</v>
      </c>
      <c r="C67" s="19">
        <f>SUM(C32:C43)</f>
        <v>61838</v>
      </c>
      <c r="D67" s="19">
        <f>SUM(D32:D43)</f>
        <v>21661</v>
      </c>
      <c r="E67" s="19">
        <f t="shared" si="0"/>
        <v>83499</v>
      </c>
      <c r="F67" s="19">
        <f>SUM(F32:F43)</f>
        <v>11069</v>
      </c>
      <c r="G67" s="19">
        <f>SUM(G32:G43)</f>
        <v>17166</v>
      </c>
      <c r="H67" s="19">
        <f t="shared" si="3"/>
        <v>28235</v>
      </c>
      <c r="I67" s="19">
        <f t="shared" si="4"/>
        <v>111734</v>
      </c>
    </row>
    <row r="68" spans="1:9" ht="31.5" customHeight="1" x14ac:dyDescent="0.25">
      <c r="A68" s="17"/>
      <c r="B68" s="18" t="s">
        <v>230</v>
      </c>
      <c r="C68" s="19">
        <f>SUM(C44:C55)</f>
        <v>57743</v>
      </c>
      <c r="D68" s="19">
        <f t="shared" ref="D68:I68" si="5">SUM(D44:D55)</f>
        <v>18161</v>
      </c>
      <c r="E68" s="19">
        <f t="shared" si="5"/>
        <v>75904</v>
      </c>
      <c r="F68" s="19">
        <f t="shared" si="5"/>
        <v>11000</v>
      </c>
      <c r="G68" s="19">
        <f t="shared" si="5"/>
        <v>15717</v>
      </c>
      <c r="H68" s="19">
        <f t="shared" si="5"/>
        <v>26717</v>
      </c>
      <c r="I68" s="19">
        <f t="shared" si="5"/>
        <v>102621</v>
      </c>
    </row>
    <row r="69" spans="1:9" ht="31.5" customHeight="1" x14ac:dyDescent="0.25">
      <c r="A69" s="17"/>
      <c r="B69" s="18"/>
      <c r="C69" s="19"/>
      <c r="D69" s="19"/>
      <c r="E69" s="19"/>
      <c r="F69" s="19"/>
      <c r="G69" s="19"/>
      <c r="H69" s="19"/>
      <c r="I69" s="19"/>
    </row>
    <row r="70" spans="1:9" ht="31.5" customHeight="1" x14ac:dyDescent="0.25">
      <c r="A70" s="17"/>
      <c r="B70" s="18"/>
      <c r="C70" s="19"/>
      <c r="D70" s="19"/>
      <c r="E70" s="19"/>
      <c r="F70" s="19"/>
      <c r="G70" s="19"/>
      <c r="H70" s="19"/>
      <c r="I70" s="19"/>
    </row>
    <row r="71" spans="1:9" x14ac:dyDescent="0.25">
      <c r="B71" s="265" t="s">
        <v>26</v>
      </c>
      <c r="C71" s="265"/>
      <c r="D71" s="265"/>
      <c r="E71" s="265"/>
      <c r="F71" s="265"/>
      <c r="G71" s="265"/>
      <c r="H71" s="265"/>
      <c r="I71" s="265"/>
    </row>
    <row r="75" spans="1:9" x14ac:dyDescent="0.25">
      <c r="C75" s="19"/>
      <c r="D75" s="19"/>
      <c r="E75" s="19"/>
      <c r="F75" s="19"/>
      <c r="G75" s="19"/>
      <c r="H75"/>
    </row>
  </sheetData>
  <mergeCells count="3">
    <mergeCell ref="A1:I2"/>
    <mergeCell ref="A3:I3"/>
    <mergeCell ref="B71:I7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9"/>
  <sheetViews>
    <sheetView zoomScale="86" workbookViewId="0">
      <pane xSplit="4635" ySplit="1530" topLeftCell="AP7" activePane="bottomRight"/>
      <selection pane="topRight" activeCell="C1" sqref="C1"/>
      <selection pane="bottomLeft" activeCell="A29" sqref="A29:XFD29"/>
      <selection pane="bottomRight" activeCell="BC41" sqref="BC41"/>
    </sheetView>
  </sheetViews>
  <sheetFormatPr defaultColWidth="8.875" defaultRowHeight="15.75" x14ac:dyDescent="0.25"/>
  <cols>
    <col min="1" max="1" width="19.125" customWidth="1"/>
    <col min="2" max="2" width="21.875" customWidth="1"/>
    <col min="3" max="17" width="8.875" customWidth="1"/>
    <col min="18" max="19" width="16.625" customWidth="1"/>
    <col min="20" max="31" width="8.875" customWidth="1"/>
    <col min="32" max="33" width="16.625" customWidth="1"/>
    <col min="34" max="35" width="8.875" customWidth="1"/>
    <col min="36" max="36" width="10.625" customWidth="1"/>
    <col min="37" max="42" width="8.875" customWidth="1"/>
    <col min="46" max="46" width="16.25" customWidth="1"/>
    <col min="47" max="47" width="18" customWidth="1"/>
    <col min="60" max="60" width="16.25" customWidth="1"/>
    <col min="61" max="61" width="18.875" customWidth="1"/>
  </cols>
  <sheetData>
    <row r="1" spans="1:61" ht="21.75" thickBot="1" x14ac:dyDescent="0.4">
      <c r="A1" s="20" t="s">
        <v>133</v>
      </c>
    </row>
    <row r="2" spans="1:61" x14ac:dyDescent="0.25">
      <c r="A2" s="125" t="s">
        <v>134</v>
      </c>
      <c r="B2" s="126"/>
      <c r="C2" s="126" t="s">
        <v>2</v>
      </c>
      <c r="D2" s="126" t="s">
        <v>3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</row>
    <row r="3" spans="1:61" x14ac:dyDescent="0.25">
      <c r="A3" s="99"/>
      <c r="B3" s="100"/>
      <c r="C3" s="130" t="s">
        <v>11</v>
      </c>
      <c r="D3" s="128"/>
      <c r="E3" s="131"/>
      <c r="F3" s="128"/>
      <c r="G3" s="128"/>
      <c r="H3" s="128"/>
      <c r="I3" s="128"/>
      <c r="J3" s="128"/>
      <c r="K3" s="128"/>
      <c r="L3" s="128"/>
      <c r="M3" s="128"/>
      <c r="N3" s="128"/>
      <c r="O3" s="132" t="s">
        <v>24</v>
      </c>
      <c r="P3" s="132"/>
      <c r="Q3" s="132"/>
      <c r="R3" s="132"/>
      <c r="S3" s="133"/>
      <c r="T3" s="132"/>
      <c r="U3" s="132"/>
      <c r="V3" s="132"/>
      <c r="W3" s="132"/>
      <c r="X3" s="132"/>
      <c r="Y3" s="132"/>
      <c r="Z3" s="132"/>
      <c r="AA3" s="132"/>
      <c r="AB3" s="132"/>
      <c r="AC3" s="128">
        <v>2019</v>
      </c>
      <c r="AD3" s="128"/>
      <c r="AE3" s="129"/>
      <c r="AF3" s="100"/>
      <c r="AG3" s="127"/>
      <c r="AH3" s="100">
        <v>2019</v>
      </c>
      <c r="AI3" s="100"/>
      <c r="AJ3" s="100"/>
      <c r="AK3" s="132"/>
      <c r="AL3" s="132"/>
      <c r="AM3" s="132"/>
      <c r="AN3" s="132"/>
      <c r="AO3" s="132"/>
      <c r="AP3" s="132"/>
      <c r="AQ3" s="128">
        <v>2020</v>
      </c>
      <c r="AR3" s="128"/>
      <c r="AS3" s="131"/>
      <c r="AT3" s="100"/>
      <c r="AU3" s="217"/>
      <c r="AV3" s="100">
        <v>2020</v>
      </c>
      <c r="AW3" s="100"/>
      <c r="AX3" s="100"/>
      <c r="AY3" s="132"/>
      <c r="AZ3" s="132"/>
      <c r="BA3" s="132"/>
      <c r="BB3" s="132"/>
      <c r="BC3" s="132"/>
      <c r="BD3" s="132"/>
      <c r="BE3" s="128">
        <v>2021</v>
      </c>
      <c r="BF3" s="128"/>
      <c r="BG3" s="131"/>
      <c r="BH3" s="100"/>
      <c r="BI3" s="217"/>
    </row>
    <row r="4" spans="1:61" ht="20.100000000000001" customHeight="1" x14ac:dyDescent="0.25">
      <c r="A4" s="101" t="s">
        <v>135</v>
      </c>
      <c r="B4" s="102" t="s">
        <v>136</v>
      </c>
      <c r="C4" s="117" t="s">
        <v>12</v>
      </c>
      <c r="D4" s="103" t="s">
        <v>13</v>
      </c>
      <c r="E4" s="119" t="s">
        <v>14</v>
      </c>
      <c r="F4" s="103" t="s">
        <v>15</v>
      </c>
      <c r="G4" s="103" t="s">
        <v>16</v>
      </c>
      <c r="H4" s="103" t="s">
        <v>17</v>
      </c>
      <c r="I4" s="103" t="s">
        <v>18</v>
      </c>
      <c r="J4" s="103" t="s">
        <v>19</v>
      </c>
      <c r="K4" s="103" t="s">
        <v>20</v>
      </c>
      <c r="L4" s="103" t="s">
        <v>21</v>
      </c>
      <c r="M4" s="103" t="s">
        <v>22</v>
      </c>
      <c r="N4" s="103" t="s">
        <v>23</v>
      </c>
      <c r="O4" s="103" t="s">
        <v>12</v>
      </c>
      <c r="P4" s="103" t="s">
        <v>13</v>
      </c>
      <c r="Q4" s="119" t="s">
        <v>14</v>
      </c>
      <c r="R4" s="103" t="s">
        <v>179</v>
      </c>
      <c r="S4" s="119" t="s">
        <v>180</v>
      </c>
      <c r="T4" s="103" t="s">
        <v>15</v>
      </c>
      <c r="U4" s="103" t="s">
        <v>16</v>
      </c>
      <c r="V4" s="103" t="s">
        <v>17</v>
      </c>
      <c r="W4" s="103" t="s">
        <v>18</v>
      </c>
      <c r="X4" s="103" t="s">
        <v>19</v>
      </c>
      <c r="Y4" s="104" t="s">
        <v>20</v>
      </c>
      <c r="Z4" s="104" t="s">
        <v>21</v>
      </c>
      <c r="AA4" s="104" t="s">
        <v>22</v>
      </c>
      <c r="AB4" s="104" t="s">
        <v>23</v>
      </c>
      <c r="AC4" s="103" t="s">
        <v>12</v>
      </c>
      <c r="AD4" s="103" t="s">
        <v>13</v>
      </c>
      <c r="AE4" s="119" t="s">
        <v>14</v>
      </c>
      <c r="AF4" s="104" t="s">
        <v>181</v>
      </c>
      <c r="AG4" s="124" t="s">
        <v>180</v>
      </c>
      <c r="AH4" s="104" t="s">
        <v>137</v>
      </c>
      <c r="AI4" s="104" t="s">
        <v>16</v>
      </c>
      <c r="AJ4" s="104" t="s">
        <v>17</v>
      </c>
      <c r="AK4" s="103" t="s">
        <v>18</v>
      </c>
      <c r="AL4" s="103" t="s">
        <v>19</v>
      </c>
      <c r="AM4" s="104" t="s">
        <v>20</v>
      </c>
      <c r="AN4" s="104" t="s">
        <v>21</v>
      </c>
      <c r="AO4" s="104" t="s">
        <v>22</v>
      </c>
      <c r="AP4" s="104" t="s">
        <v>23</v>
      </c>
      <c r="AQ4" s="103" t="s">
        <v>12</v>
      </c>
      <c r="AR4" s="103" t="s">
        <v>13</v>
      </c>
      <c r="AS4" s="119" t="s">
        <v>14</v>
      </c>
      <c r="AT4" s="104" t="s">
        <v>225</v>
      </c>
      <c r="AU4" s="124" t="s">
        <v>180</v>
      </c>
      <c r="AV4" s="104" t="s">
        <v>137</v>
      </c>
      <c r="AW4" s="104" t="s">
        <v>16</v>
      </c>
      <c r="AX4" s="104" t="s">
        <v>17</v>
      </c>
      <c r="AY4" s="103" t="s">
        <v>18</v>
      </c>
      <c r="AZ4" s="103" t="s">
        <v>19</v>
      </c>
      <c r="BA4" s="104" t="s">
        <v>20</v>
      </c>
      <c r="BB4" s="104" t="s">
        <v>21</v>
      </c>
      <c r="BC4" s="104" t="s">
        <v>22</v>
      </c>
      <c r="BD4" s="104" t="s">
        <v>23</v>
      </c>
      <c r="BE4" s="103" t="s">
        <v>12</v>
      </c>
      <c r="BF4" s="103" t="s">
        <v>13</v>
      </c>
      <c r="BG4" s="119" t="s">
        <v>14</v>
      </c>
      <c r="BH4" s="104" t="s">
        <v>231</v>
      </c>
      <c r="BI4" s="124" t="s">
        <v>180</v>
      </c>
    </row>
    <row r="5" spans="1:61" x14ac:dyDescent="0.25">
      <c r="A5" s="106">
        <v>1</v>
      </c>
      <c r="B5" s="94" t="s">
        <v>138</v>
      </c>
      <c r="C5" s="118">
        <v>213</v>
      </c>
      <c r="D5" s="94">
        <v>222</v>
      </c>
      <c r="E5" s="120">
        <v>217</v>
      </c>
      <c r="F5" s="94">
        <v>225</v>
      </c>
      <c r="G5" s="94">
        <v>203</v>
      </c>
      <c r="H5" s="94">
        <v>206</v>
      </c>
      <c r="I5" s="94">
        <v>211</v>
      </c>
      <c r="J5" s="107">
        <v>235</v>
      </c>
      <c r="K5" s="107">
        <v>219</v>
      </c>
      <c r="L5" s="107">
        <v>224</v>
      </c>
      <c r="M5" s="107">
        <v>217</v>
      </c>
      <c r="N5" s="107">
        <v>215</v>
      </c>
      <c r="O5" s="107">
        <v>204</v>
      </c>
      <c r="P5" s="107">
        <v>215</v>
      </c>
      <c r="Q5" s="121">
        <v>251</v>
      </c>
      <c r="R5" s="107">
        <f>SUM(F5:Q5)</f>
        <v>2625</v>
      </c>
      <c r="S5" s="122">
        <f>R5/SUM(R$5:R$36)</f>
        <v>3.2942623362281008E-2</v>
      </c>
      <c r="T5" s="107">
        <v>226</v>
      </c>
      <c r="U5" s="107">
        <v>199</v>
      </c>
      <c r="V5" s="107">
        <v>185</v>
      </c>
      <c r="W5" s="107">
        <v>249</v>
      </c>
      <c r="X5" s="108">
        <v>227</v>
      </c>
      <c r="Y5" s="108">
        <v>226</v>
      </c>
      <c r="Z5" s="108">
        <v>206</v>
      </c>
      <c r="AA5" s="108">
        <v>225</v>
      </c>
      <c r="AB5" s="108">
        <v>200</v>
      </c>
      <c r="AC5" s="108">
        <v>210</v>
      </c>
      <c r="AD5" s="108">
        <v>225</v>
      </c>
      <c r="AE5" s="123">
        <v>244</v>
      </c>
      <c r="AF5" s="107">
        <f>SUM(T5:AE5)</f>
        <v>2622</v>
      </c>
      <c r="AG5" s="122">
        <f>AF5/SUM(AF$5:AF$36)</f>
        <v>3.2025992109538173E-2</v>
      </c>
      <c r="AH5" s="108">
        <v>232</v>
      </c>
      <c r="AI5" s="107">
        <v>214</v>
      </c>
      <c r="AJ5" s="107">
        <v>207</v>
      </c>
      <c r="AK5" s="107">
        <v>263</v>
      </c>
      <c r="AL5" s="107">
        <v>248</v>
      </c>
      <c r="AM5" s="107">
        <v>206</v>
      </c>
      <c r="AN5" s="107">
        <v>234</v>
      </c>
      <c r="AO5" s="107">
        <v>209</v>
      </c>
      <c r="AP5" s="107">
        <v>247</v>
      </c>
      <c r="AQ5" s="107">
        <v>242</v>
      </c>
      <c r="AR5" s="107">
        <v>219</v>
      </c>
      <c r="AS5" s="215">
        <v>203</v>
      </c>
      <c r="AT5" s="107">
        <f t="shared" ref="AT5:AT37" si="0">SUM(AH5:AS5)</f>
        <v>2724</v>
      </c>
      <c r="AU5" s="122">
        <f>AT5/SUM(AT$5:AT$36)</f>
        <v>3.2942314669246582E-2</v>
      </c>
      <c r="AV5" s="108">
        <v>237</v>
      </c>
      <c r="AW5" s="107">
        <v>263</v>
      </c>
      <c r="AX5" s="107">
        <v>297</v>
      </c>
      <c r="AY5" s="107">
        <v>297</v>
      </c>
      <c r="AZ5" s="107">
        <v>316</v>
      </c>
      <c r="BA5" s="107">
        <v>310</v>
      </c>
      <c r="BB5" s="107">
        <v>292</v>
      </c>
      <c r="BC5" s="107">
        <v>261</v>
      </c>
      <c r="BD5" s="107">
        <v>236</v>
      </c>
      <c r="BE5" s="107">
        <v>303</v>
      </c>
      <c r="BF5" s="107">
        <v>265</v>
      </c>
      <c r="BG5" s="215"/>
      <c r="BH5" s="107">
        <f t="shared" ref="BH5:BH37" si="1">SUM(AV5:BG5)</f>
        <v>3077</v>
      </c>
      <c r="BI5" s="122">
        <f>BH5/SUM(BH$5:BH$36)</f>
        <v>4.8484943983108271E-2</v>
      </c>
    </row>
    <row r="6" spans="1:61" x14ac:dyDescent="0.25">
      <c r="A6" s="106">
        <v>2</v>
      </c>
      <c r="B6" s="94" t="s">
        <v>139</v>
      </c>
      <c r="C6" s="118">
        <v>54</v>
      </c>
      <c r="D6" s="94">
        <v>47</v>
      </c>
      <c r="E6" s="120">
        <v>58</v>
      </c>
      <c r="F6" s="94">
        <v>55</v>
      </c>
      <c r="G6" s="94">
        <v>57</v>
      </c>
      <c r="H6" s="94">
        <v>59</v>
      </c>
      <c r="I6" s="94">
        <v>70</v>
      </c>
      <c r="J6" s="107">
        <v>79</v>
      </c>
      <c r="K6" s="107">
        <v>53</v>
      </c>
      <c r="L6" s="107">
        <v>99</v>
      </c>
      <c r="M6" s="107">
        <v>59</v>
      </c>
      <c r="N6" s="107">
        <v>64</v>
      </c>
      <c r="O6" s="107">
        <v>58</v>
      </c>
      <c r="P6" s="107">
        <v>53</v>
      </c>
      <c r="Q6" s="121">
        <v>49</v>
      </c>
      <c r="R6" s="107">
        <f t="shared" ref="R6:R36" si="2">SUM(F6:Q6)</f>
        <v>755</v>
      </c>
      <c r="S6" s="122">
        <f t="shared" ref="S6:S38" si="3">R6/SUM(R$5:R$36)</f>
        <v>9.4749259575322518E-3</v>
      </c>
      <c r="T6" s="107">
        <v>49</v>
      </c>
      <c r="U6" s="107">
        <v>61</v>
      </c>
      <c r="V6" s="107">
        <v>60</v>
      </c>
      <c r="W6" s="107">
        <v>81</v>
      </c>
      <c r="X6" s="108">
        <v>91</v>
      </c>
      <c r="Y6" s="108">
        <v>78</v>
      </c>
      <c r="Z6" s="108">
        <v>57</v>
      </c>
      <c r="AA6" s="108">
        <v>61</v>
      </c>
      <c r="AB6" s="108">
        <v>68</v>
      </c>
      <c r="AC6" s="108">
        <v>45</v>
      </c>
      <c r="AD6" s="108">
        <v>47</v>
      </c>
      <c r="AE6" s="123">
        <v>64</v>
      </c>
      <c r="AF6" s="107">
        <f t="shared" ref="AF6:AF36" si="4">SUM(T6:AE6)</f>
        <v>762</v>
      </c>
      <c r="AG6" s="122">
        <f t="shared" ref="AG6:AG36" si="5">AF6/SUM(AF$5:AF$36)</f>
        <v>9.3073249380122396E-3</v>
      </c>
      <c r="AH6" s="108">
        <v>48</v>
      </c>
      <c r="AI6" s="107">
        <v>57</v>
      </c>
      <c r="AJ6" s="107">
        <v>77</v>
      </c>
      <c r="AK6" s="107">
        <v>86</v>
      </c>
      <c r="AL6" s="107">
        <v>85</v>
      </c>
      <c r="AM6" s="107">
        <v>75</v>
      </c>
      <c r="AN6" s="107">
        <v>76</v>
      </c>
      <c r="AO6" s="107">
        <v>35</v>
      </c>
      <c r="AP6" s="107">
        <v>53</v>
      </c>
      <c r="AQ6" s="107">
        <v>44</v>
      </c>
      <c r="AR6" s="107">
        <v>46</v>
      </c>
      <c r="AS6" s="216">
        <v>52</v>
      </c>
      <c r="AT6" s="107">
        <f t="shared" si="0"/>
        <v>734</v>
      </c>
      <c r="AU6" s="122">
        <f t="shared" ref="AU6:AU37" si="6">AT6/SUM(AT$5:AT$36)</f>
        <v>8.8765267867940492E-3</v>
      </c>
      <c r="AV6" s="108">
        <v>42</v>
      </c>
      <c r="AW6" s="107">
        <v>63</v>
      </c>
      <c r="AX6" s="107">
        <v>76</v>
      </c>
      <c r="AY6" s="107">
        <v>101</v>
      </c>
      <c r="AZ6" s="107">
        <v>78</v>
      </c>
      <c r="BA6" s="107">
        <v>61</v>
      </c>
      <c r="BB6" s="107">
        <v>66</v>
      </c>
      <c r="BC6" s="107">
        <v>49</v>
      </c>
      <c r="BD6" s="107">
        <v>51</v>
      </c>
      <c r="BE6" s="107">
        <v>59</v>
      </c>
      <c r="BF6" s="107">
        <v>59</v>
      </c>
      <c r="BG6" s="216"/>
      <c r="BH6" s="107">
        <f t="shared" si="1"/>
        <v>705</v>
      </c>
      <c r="BI6" s="122">
        <f t="shared" ref="BI6:BI37" si="7">BH6/SUM(BH$5:BH$36)</f>
        <v>1.110883506925295E-2</v>
      </c>
    </row>
    <row r="7" spans="1:61" x14ac:dyDescent="0.25">
      <c r="A7" s="106">
        <v>3</v>
      </c>
      <c r="B7" s="94" t="s">
        <v>140</v>
      </c>
      <c r="C7" s="118">
        <v>4</v>
      </c>
      <c r="D7" s="94">
        <v>7</v>
      </c>
      <c r="E7" s="120">
        <v>5</v>
      </c>
      <c r="F7" s="94">
        <v>7</v>
      </c>
      <c r="G7" s="94">
        <v>2</v>
      </c>
      <c r="H7" s="94">
        <v>4</v>
      </c>
      <c r="I7" s="94">
        <v>6</v>
      </c>
      <c r="J7" s="107">
        <v>6</v>
      </c>
      <c r="K7" s="107">
        <v>4</v>
      </c>
      <c r="L7" s="107">
        <v>4</v>
      </c>
      <c r="M7" s="107">
        <v>2</v>
      </c>
      <c r="N7" s="107">
        <v>4</v>
      </c>
      <c r="O7" s="107">
        <v>2</v>
      </c>
      <c r="P7" s="107">
        <v>4</v>
      </c>
      <c r="Q7" s="121">
        <v>3</v>
      </c>
      <c r="R7" s="107">
        <f t="shared" si="2"/>
        <v>48</v>
      </c>
      <c r="S7" s="122">
        <f t="shared" si="3"/>
        <v>6.0237939862456706E-4</v>
      </c>
      <c r="T7" s="107">
        <v>3</v>
      </c>
      <c r="U7" s="107">
        <v>13</v>
      </c>
      <c r="V7" s="107">
        <v>14</v>
      </c>
      <c r="W7" s="107">
        <v>12</v>
      </c>
      <c r="X7" s="108">
        <v>9</v>
      </c>
      <c r="Y7" s="108">
        <v>12</v>
      </c>
      <c r="Z7" s="108">
        <v>7</v>
      </c>
      <c r="AA7" s="108">
        <v>6</v>
      </c>
      <c r="AB7" s="108">
        <v>11</v>
      </c>
      <c r="AC7" s="108">
        <v>5</v>
      </c>
      <c r="AD7" s="108">
        <v>4</v>
      </c>
      <c r="AE7" s="123">
        <v>5</v>
      </c>
      <c r="AF7" s="107">
        <f t="shared" si="4"/>
        <v>101</v>
      </c>
      <c r="AG7" s="122">
        <f t="shared" si="5"/>
        <v>1.2336480560882364E-3</v>
      </c>
      <c r="AH7" s="108">
        <v>7</v>
      </c>
      <c r="AI7" s="107">
        <v>12</v>
      </c>
      <c r="AJ7" s="107">
        <v>17</v>
      </c>
      <c r="AK7" s="107">
        <v>9</v>
      </c>
      <c r="AL7" s="107">
        <v>14</v>
      </c>
      <c r="AM7" s="107">
        <v>7</v>
      </c>
      <c r="AN7" s="107">
        <v>7</v>
      </c>
      <c r="AO7" s="107">
        <v>6</v>
      </c>
      <c r="AP7" s="107">
        <v>9</v>
      </c>
      <c r="AQ7" s="107">
        <v>3</v>
      </c>
      <c r="AR7" s="107">
        <v>5</v>
      </c>
      <c r="AS7" s="216">
        <v>4</v>
      </c>
      <c r="AT7" s="107">
        <f t="shared" si="0"/>
        <v>100</v>
      </c>
      <c r="AU7" s="122">
        <f t="shared" si="6"/>
        <v>1.2093360744951022E-3</v>
      </c>
      <c r="AV7" s="107">
        <v>5</v>
      </c>
      <c r="AW7" s="107">
        <v>6</v>
      </c>
      <c r="AX7" s="107">
        <v>10</v>
      </c>
      <c r="AY7" s="107">
        <v>7</v>
      </c>
      <c r="AZ7" s="107">
        <v>8</v>
      </c>
      <c r="BA7" s="107">
        <v>11</v>
      </c>
      <c r="BB7" s="107">
        <v>11</v>
      </c>
      <c r="BC7" s="107">
        <v>5</v>
      </c>
      <c r="BD7" s="107">
        <v>7</v>
      </c>
      <c r="BE7" s="107">
        <v>4</v>
      </c>
      <c r="BF7" s="107">
        <v>2</v>
      </c>
      <c r="BG7" s="237"/>
      <c r="BH7" s="107">
        <f t="shared" si="1"/>
        <v>76</v>
      </c>
      <c r="BI7" s="122">
        <f t="shared" si="7"/>
        <v>1.1975481776783322E-3</v>
      </c>
    </row>
    <row r="8" spans="1:61" x14ac:dyDescent="0.25">
      <c r="A8" s="106">
        <v>4</v>
      </c>
      <c r="B8" s="94" t="s">
        <v>141</v>
      </c>
      <c r="C8" s="118">
        <v>92</v>
      </c>
      <c r="D8" s="94">
        <v>85</v>
      </c>
      <c r="E8" s="120">
        <v>89</v>
      </c>
      <c r="F8" s="94">
        <v>80</v>
      </c>
      <c r="G8" s="94">
        <v>91</v>
      </c>
      <c r="H8" s="94">
        <v>101</v>
      </c>
      <c r="I8" s="94">
        <v>121</v>
      </c>
      <c r="J8" s="107">
        <v>109</v>
      </c>
      <c r="K8" s="107">
        <v>110</v>
      </c>
      <c r="L8" s="107">
        <v>111</v>
      </c>
      <c r="M8" s="107">
        <v>94</v>
      </c>
      <c r="N8" s="107">
        <v>89</v>
      </c>
      <c r="O8" s="107">
        <v>87</v>
      </c>
      <c r="P8" s="107">
        <v>82</v>
      </c>
      <c r="Q8" s="121">
        <v>81</v>
      </c>
      <c r="R8" s="107">
        <f t="shared" si="2"/>
        <v>1156</v>
      </c>
      <c r="S8" s="122">
        <f t="shared" si="3"/>
        <v>1.4507303850208323E-2</v>
      </c>
      <c r="T8" s="107">
        <v>72</v>
      </c>
      <c r="U8" s="107">
        <v>122</v>
      </c>
      <c r="V8" s="107">
        <v>107</v>
      </c>
      <c r="W8" s="107">
        <v>161</v>
      </c>
      <c r="X8" s="108">
        <v>138</v>
      </c>
      <c r="Y8" s="108">
        <v>148</v>
      </c>
      <c r="Z8" s="108">
        <v>120</v>
      </c>
      <c r="AA8" s="108">
        <v>85</v>
      </c>
      <c r="AB8" s="108">
        <v>115</v>
      </c>
      <c r="AC8" s="108">
        <v>114</v>
      </c>
      <c r="AD8" s="108">
        <v>92</v>
      </c>
      <c r="AE8" s="123">
        <v>104</v>
      </c>
      <c r="AF8" s="107">
        <f t="shared" si="4"/>
        <v>1378</v>
      </c>
      <c r="AG8" s="122">
        <f t="shared" si="5"/>
        <v>1.6831356646431581E-2</v>
      </c>
      <c r="AH8" s="108">
        <v>108</v>
      </c>
      <c r="AI8" s="107">
        <v>141</v>
      </c>
      <c r="AJ8" s="107">
        <v>147</v>
      </c>
      <c r="AK8" s="107">
        <v>168</v>
      </c>
      <c r="AL8" s="107">
        <v>149</v>
      </c>
      <c r="AM8" s="107">
        <v>126</v>
      </c>
      <c r="AN8" s="107">
        <v>128</v>
      </c>
      <c r="AO8" s="107">
        <v>120</v>
      </c>
      <c r="AP8" s="107">
        <v>137</v>
      </c>
      <c r="AQ8" s="107">
        <v>134</v>
      </c>
      <c r="AR8" s="107">
        <v>115</v>
      </c>
      <c r="AS8" s="216">
        <v>100</v>
      </c>
      <c r="AT8" s="107">
        <f t="shared" si="0"/>
        <v>1573</v>
      </c>
      <c r="AU8" s="122">
        <f t="shared" si="6"/>
        <v>1.9022856451807957E-2</v>
      </c>
      <c r="AV8" s="107">
        <v>94</v>
      </c>
      <c r="AW8" s="107">
        <v>136</v>
      </c>
      <c r="AX8" s="107">
        <v>152</v>
      </c>
      <c r="AY8" s="107">
        <v>159</v>
      </c>
      <c r="AZ8" s="107">
        <v>174</v>
      </c>
      <c r="BA8" s="107">
        <v>129</v>
      </c>
      <c r="BB8" s="107">
        <v>131</v>
      </c>
      <c r="BC8" s="107">
        <v>126</v>
      </c>
      <c r="BD8" s="107">
        <v>131</v>
      </c>
      <c r="BE8" s="107">
        <v>101</v>
      </c>
      <c r="BF8" s="107">
        <v>104</v>
      </c>
      <c r="BG8" s="237"/>
      <c r="BH8" s="107">
        <f t="shared" si="1"/>
        <v>1437</v>
      </c>
      <c r="BI8" s="122">
        <f t="shared" si="7"/>
        <v>2.2643114885838991E-2</v>
      </c>
    </row>
    <row r="9" spans="1:61" x14ac:dyDescent="0.25">
      <c r="A9" s="106">
        <v>5</v>
      </c>
      <c r="B9" s="94" t="s">
        <v>142</v>
      </c>
      <c r="C9" s="118">
        <v>146</v>
      </c>
      <c r="D9" s="94">
        <v>125</v>
      </c>
      <c r="E9" s="120">
        <v>116</v>
      </c>
      <c r="F9" s="94">
        <v>110</v>
      </c>
      <c r="G9" s="94">
        <v>125</v>
      </c>
      <c r="H9" s="94">
        <v>162</v>
      </c>
      <c r="I9" s="94">
        <v>147</v>
      </c>
      <c r="J9" s="107">
        <v>166</v>
      </c>
      <c r="K9" s="107">
        <v>147</v>
      </c>
      <c r="L9" s="107">
        <v>151</v>
      </c>
      <c r="M9" s="107">
        <v>135</v>
      </c>
      <c r="N9" s="107">
        <v>131</v>
      </c>
      <c r="O9" s="107">
        <v>151</v>
      </c>
      <c r="P9" s="107">
        <v>119</v>
      </c>
      <c r="Q9" s="121">
        <v>147</v>
      </c>
      <c r="R9" s="107">
        <f t="shared" si="2"/>
        <v>1691</v>
      </c>
      <c r="S9" s="122">
        <f t="shared" si="3"/>
        <v>2.1221324230711311E-2</v>
      </c>
      <c r="T9" s="107">
        <v>129</v>
      </c>
      <c r="U9" s="107">
        <v>132</v>
      </c>
      <c r="V9" s="107">
        <v>136</v>
      </c>
      <c r="W9" s="107">
        <v>128</v>
      </c>
      <c r="X9" s="108">
        <v>120</v>
      </c>
      <c r="Y9" s="108">
        <v>123</v>
      </c>
      <c r="Z9" s="108">
        <v>132</v>
      </c>
      <c r="AA9" s="108">
        <v>128</v>
      </c>
      <c r="AB9" s="108">
        <v>143</v>
      </c>
      <c r="AC9" s="108">
        <v>140</v>
      </c>
      <c r="AD9" s="108">
        <v>119</v>
      </c>
      <c r="AE9" s="123">
        <v>159</v>
      </c>
      <c r="AF9" s="107">
        <f t="shared" si="4"/>
        <v>1589</v>
      </c>
      <c r="AG9" s="122">
        <f t="shared" si="5"/>
        <v>1.9408581793308986E-2</v>
      </c>
      <c r="AH9" s="108">
        <v>130</v>
      </c>
      <c r="AI9" s="107">
        <v>138</v>
      </c>
      <c r="AJ9" s="107">
        <v>134</v>
      </c>
      <c r="AK9" s="107">
        <v>167</v>
      </c>
      <c r="AL9" s="107">
        <v>170</v>
      </c>
      <c r="AM9" s="107">
        <v>138</v>
      </c>
      <c r="AN9" s="107">
        <v>141</v>
      </c>
      <c r="AO9" s="107">
        <v>127</v>
      </c>
      <c r="AP9" s="107">
        <v>126</v>
      </c>
      <c r="AQ9" s="107">
        <v>134</v>
      </c>
      <c r="AR9" s="107">
        <v>131</v>
      </c>
      <c r="AS9" s="216">
        <v>99</v>
      </c>
      <c r="AT9" s="107">
        <f t="shared" si="0"/>
        <v>1635</v>
      </c>
      <c r="AU9" s="122">
        <f t="shared" si="6"/>
        <v>1.9772644817994921E-2</v>
      </c>
      <c r="AV9" s="107">
        <v>106</v>
      </c>
      <c r="AW9" s="107">
        <v>139</v>
      </c>
      <c r="AX9" s="107">
        <v>151</v>
      </c>
      <c r="AY9" s="107">
        <v>188</v>
      </c>
      <c r="AZ9" s="107">
        <v>169</v>
      </c>
      <c r="BA9" s="107">
        <v>158</v>
      </c>
      <c r="BB9" s="107">
        <v>164</v>
      </c>
      <c r="BC9" s="107">
        <v>161</v>
      </c>
      <c r="BD9" s="107">
        <v>153</v>
      </c>
      <c r="BE9" s="107">
        <v>134</v>
      </c>
      <c r="BF9" s="107">
        <v>134</v>
      </c>
      <c r="BG9" s="237"/>
      <c r="BH9" s="107">
        <f t="shared" si="1"/>
        <v>1657</v>
      </c>
      <c r="BI9" s="122">
        <f t="shared" si="7"/>
        <v>2.6109701715960481E-2</v>
      </c>
    </row>
    <row r="10" spans="1:61" x14ac:dyDescent="0.25">
      <c r="A10" s="106">
        <v>6</v>
      </c>
      <c r="B10" s="105" t="s">
        <v>143</v>
      </c>
      <c r="C10" s="118">
        <v>810</v>
      </c>
      <c r="D10" s="94">
        <v>722</v>
      </c>
      <c r="E10" s="120">
        <v>817</v>
      </c>
      <c r="F10" s="94">
        <v>719</v>
      </c>
      <c r="G10" s="94">
        <v>763</v>
      </c>
      <c r="H10" s="94">
        <v>652</v>
      </c>
      <c r="I10" s="94">
        <v>632</v>
      </c>
      <c r="J10" s="107">
        <v>567</v>
      </c>
      <c r="K10" s="107">
        <v>582</v>
      </c>
      <c r="L10" s="107">
        <v>648</v>
      </c>
      <c r="M10" s="107">
        <v>618</v>
      </c>
      <c r="N10" s="107">
        <v>730</v>
      </c>
      <c r="O10" s="107">
        <v>790</v>
      </c>
      <c r="P10" s="107">
        <v>817</v>
      </c>
      <c r="Q10" s="121">
        <v>862</v>
      </c>
      <c r="R10" s="107">
        <f t="shared" si="2"/>
        <v>8380</v>
      </c>
      <c r="S10" s="122">
        <f t="shared" si="3"/>
        <v>0.10516540334320566</v>
      </c>
      <c r="T10" s="107">
        <v>801</v>
      </c>
      <c r="U10" s="107">
        <v>776</v>
      </c>
      <c r="V10" s="107">
        <v>603</v>
      </c>
      <c r="W10" s="107">
        <v>632</v>
      </c>
      <c r="X10" s="108">
        <v>694</v>
      </c>
      <c r="Y10" s="108">
        <v>557</v>
      </c>
      <c r="Z10" s="108">
        <v>679</v>
      </c>
      <c r="AA10" s="108">
        <v>656</v>
      </c>
      <c r="AB10" s="108">
        <v>738</v>
      </c>
      <c r="AC10" s="108">
        <v>825</v>
      </c>
      <c r="AD10" s="108">
        <v>717</v>
      </c>
      <c r="AE10" s="123">
        <v>778</v>
      </c>
      <c r="AF10" s="107">
        <f t="shared" si="4"/>
        <v>8456</v>
      </c>
      <c r="AG10" s="122">
        <f t="shared" si="5"/>
        <v>0.10328443527012007</v>
      </c>
      <c r="AH10" s="108">
        <v>768</v>
      </c>
      <c r="AI10" s="107">
        <v>685</v>
      </c>
      <c r="AJ10" s="107">
        <v>650</v>
      </c>
      <c r="AK10" s="107">
        <v>606</v>
      </c>
      <c r="AL10" s="107">
        <v>531</v>
      </c>
      <c r="AM10" s="107">
        <v>609</v>
      </c>
      <c r="AN10" s="107">
        <v>688</v>
      </c>
      <c r="AO10" s="107">
        <v>687</v>
      </c>
      <c r="AP10" s="107">
        <v>797</v>
      </c>
      <c r="AQ10" s="107">
        <v>827</v>
      </c>
      <c r="AR10" s="107">
        <v>753</v>
      </c>
      <c r="AS10" s="216">
        <v>720</v>
      </c>
      <c r="AT10" s="107">
        <f t="shared" si="0"/>
        <v>8321</v>
      </c>
      <c r="AU10" s="122">
        <f t="shared" si="6"/>
        <v>0.10062885475873745</v>
      </c>
      <c r="AV10" s="107">
        <v>381</v>
      </c>
      <c r="AW10" s="107">
        <v>378</v>
      </c>
      <c r="AX10" s="107">
        <v>371</v>
      </c>
      <c r="AY10" s="107">
        <v>389</v>
      </c>
      <c r="AZ10" s="107">
        <v>362</v>
      </c>
      <c r="BA10" s="107">
        <v>338</v>
      </c>
      <c r="BB10" s="107">
        <v>368</v>
      </c>
      <c r="BC10" s="107">
        <v>329</v>
      </c>
      <c r="BD10" s="107">
        <v>389</v>
      </c>
      <c r="BE10" s="107">
        <v>398</v>
      </c>
      <c r="BF10" s="107">
        <v>340</v>
      </c>
      <c r="BG10" s="237"/>
      <c r="BH10" s="107">
        <f t="shared" si="1"/>
        <v>4043</v>
      </c>
      <c r="BI10" s="122">
        <f t="shared" si="7"/>
        <v>6.3706411609914443E-2</v>
      </c>
    </row>
    <row r="11" spans="1:61" x14ac:dyDescent="0.25">
      <c r="A11" s="106">
        <v>7</v>
      </c>
      <c r="B11" s="94" t="s">
        <v>144</v>
      </c>
      <c r="C11" s="118">
        <v>61</v>
      </c>
      <c r="D11" s="94">
        <v>53</v>
      </c>
      <c r="E11" s="120">
        <v>58</v>
      </c>
      <c r="F11" s="94">
        <v>58</v>
      </c>
      <c r="G11" s="94">
        <v>50</v>
      </c>
      <c r="H11" s="94">
        <v>39</v>
      </c>
      <c r="I11" s="94">
        <v>80</v>
      </c>
      <c r="J11" s="107">
        <v>68</v>
      </c>
      <c r="K11" s="107">
        <v>61</v>
      </c>
      <c r="L11" s="107">
        <v>63</v>
      </c>
      <c r="M11" s="107">
        <v>55</v>
      </c>
      <c r="N11" s="107">
        <v>64</v>
      </c>
      <c r="O11" s="107">
        <v>57</v>
      </c>
      <c r="P11" s="107">
        <v>43</v>
      </c>
      <c r="Q11" s="121">
        <v>58</v>
      </c>
      <c r="R11" s="107">
        <f t="shared" si="2"/>
        <v>696</v>
      </c>
      <c r="S11" s="122">
        <f t="shared" si="3"/>
        <v>8.7345012800562217E-3</v>
      </c>
      <c r="T11" s="107">
        <v>78</v>
      </c>
      <c r="U11" s="107">
        <v>85</v>
      </c>
      <c r="V11" s="107">
        <v>72</v>
      </c>
      <c r="W11" s="107">
        <v>68</v>
      </c>
      <c r="X11" s="108">
        <v>61</v>
      </c>
      <c r="Y11" s="108">
        <v>76</v>
      </c>
      <c r="Z11" s="108">
        <v>84</v>
      </c>
      <c r="AA11" s="108">
        <v>85</v>
      </c>
      <c r="AB11" s="108">
        <v>76</v>
      </c>
      <c r="AC11" s="108">
        <v>79</v>
      </c>
      <c r="AD11" s="108">
        <v>86</v>
      </c>
      <c r="AE11" s="123">
        <v>88</v>
      </c>
      <c r="AF11" s="107">
        <f t="shared" si="4"/>
        <v>938</v>
      </c>
      <c r="AG11" s="122">
        <f t="shared" si="5"/>
        <v>1.1457048283274908E-2</v>
      </c>
      <c r="AH11" s="108">
        <v>62</v>
      </c>
      <c r="AI11" s="107">
        <v>70</v>
      </c>
      <c r="AJ11" s="107">
        <v>86</v>
      </c>
      <c r="AK11" s="107">
        <v>80</v>
      </c>
      <c r="AL11" s="107">
        <v>81</v>
      </c>
      <c r="AM11" s="107">
        <v>85</v>
      </c>
      <c r="AN11" s="107">
        <v>65</v>
      </c>
      <c r="AO11" s="107">
        <v>74</v>
      </c>
      <c r="AP11" s="107">
        <v>76</v>
      </c>
      <c r="AQ11" s="107">
        <v>75</v>
      </c>
      <c r="AR11" s="107">
        <v>61</v>
      </c>
      <c r="AS11" s="216">
        <v>71</v>
      </c>
      <c r="AT11" s="107">
        <f t="shared" si="0"/>
        <v>886</v>
      </c>
      <c r="AU11" s="122">
        <f t="shared" si="6"/>
        <v>1.0714717620026605E-2</v>
      </c>
      <c r="AV11" s="107">
        <v>83</v>
      </c>
      <c r="AW11" s="107">
        <v>90</v>
      </c>
      <c r="AX11" s="107">
        <v>65</v>
      </c>
      <c r="AY11" s="107">
        <v>87</v>
      </c>
      <c r="AZ11" s="107">
        <v>107</v>
      </c>
      <c r="BA11" s="107">
        <v>77</v>
      </c>
      <c r="BB11" s="107">
        <v>87</v>
      </c>
      <c r="BC11" s="107">
        <v>62</v>
      </c>
      <c r="BD11" s="107">
        <v>92</v>
      </c>
      <c r="BE11" s="107">
        <v>90</v>
      </c>
      <c r="BF11" s="107">
        <v>70</v>
      </c>
      <c r="BG11" s="237"/>
      <c r="BH11" s="107">
        <f t="shared" si="1"/>
        <v>910</v>
      </c>
      <c r="BI11" s="122">
        <f t="shared" si="7"/>
        <v>1.4339063706411611E-2</v>
      </c>
    </row>
    <row r="12" spans="1:61" x14ac:dyDescent="0.25">
      <c r="A12" s="106">
        <v>8</v>
      </c>
      <c r="B12" s="94" t="s">
        <v>145</v>
      </c>
      <c r="C12" s="118">
        <v>27</v>
      </c>
      <c r="D12" s="94">
        <v>13</v>
      </c>
      <c r="E12" s="120">
        <v>10</v>
      </c>
      <c r="F12" s="94">
        <v>11</v>
      </c>
      <c r="G12" s="94">
        <v>4</v>
      </c>
      <c r="H12" s="94">
        <v>5</v>
      </c>
      <c r="I12" s="94">
        <v>11</v>
      </c>
      <c r="J12" s="107">
        <v>6</v>
      </c>
      <c r="K12" s="107">
        <v>10</v>
      </c>
      <c r="L12" s="107">
        <v>6</v>
      </c>
      <c r="M12" s="107">
        <v>12</v>
      </c>
      <c r="N12" s="107">
        <v>11</v>
      </c>
      <c r="O12" s="107">
        <v>20</v>
      </c>
      <c r="P12" s="107">
        <v>12</v>
      </c>
      <c r="Q12" s="121">
        <v>3</v>
      </c>
      <c r="R12" s="107">
        <f t="shared" si="2"/>
        <v>111</v>
      </c>
      <c r="S12" s="122">
        <f t="shared" si="3"/>
        <v>1.3930023593193112E-3</v>
      </c>
      <c r="T12" s="107">
        <v>8</v>
      </c>
      <c r="U12" s="107">
        <v>6</v>
      </c>
      <c r="V12" s="107">
        <v>7</v>
      </c>
      <c r="W12" s="107">
        <v>10</v>
      </c>
      <c r="X12" s="108">
        <v>10</v>
      </c>
      <c r="Y12" s="108">
        <v>11</v>
      </c>
      <c r="Z12" s="108">
        <v>12</v>
      </c>
      <c r="AA12" s="108">
        <v>13</v>
      </c>
      <c r="AB12" s="108">
        <v>7</v>
      </c>
      <c r="AC12" s="108">
        <v>9</v>
      </c>
      <c r="AD12" s="108">
        <v>12</v>
      </c>
      <c r="AE12" s="123">
        <v>10</v>
      </c>
      <c r="AF12" s="107">
        <f t="shared" si="4"/>
        <v>115</v>
      </c>
      <c r="AG12" s="122">
        <f t="shared" si="5"/>
        <v>1.4046487767341305E-3</v>
      </c>
      <c r="AH12" s="108">
        <v>7</v>
      </c>
      <c r="AI12" s="107">
        <v>9</v>
      </c>
      <c r="AJ12" s="107">
        <v>7</v>
      </c>
      <c r="AK12" s="107">
        <v>17</v>
      </c>
      <c r="AL12" s="107">
        <v>8</v>
      </c>
      <c r="AM12" s="107">
        <v>10</v>
      </c>
      <c r="AN12" s="107">
        <v>8</v>
      </c>
      <c r="AO12" s="107">
        <v>11</v>
      </c>
      <c r="AP12" s="107">
        <v>13</v>
      </c>
      <c r="AQ12" s="107">
        <v>12</v>
      </c>
      <c r="AR12" s="107">
        <v>9</v>
      </c>
      <c r="AS12" s="216">
        <v>7</v>
      </c>
      <c r="AT12" s="107">
        <f t="shared" si="0"/>
        <v>118</v>
      </c>
      <c r="AU12" s="122">
        <f t="shared" si="6"/>
        <v>1.4270165679042205E-3</v>
      </c>
      <c r="AV12" s="107">
        <v>5</v>
      </c>
      <c r="AW12" s="107">
        <v>6</v>
      </c>
      <c r="AX12" s="107">
        <v>14</v>
      </c>
      <c r="AY12" s="107">
        <v>9</v>
      </c>
      <c r="AZ12" s="107">
        <v>10</v>
      </c>
      <c r="BA12" s="107">
        <v>5</v>
      </c>
      <c r="BB12" s="107">
        <v>12</v>
      </c>
      <c r="BC12" s="107">
        <v>5</v>
      </c>
      <c r="BD12" s="107">
        <v>6</v>
      </c>
      <c r="BE12" s="107">
        <v>7</v>
      </c>
      <c r="BF12" s="107">
        <v>13</v>
      </c>
      <c r="BG12" s="237"/>
      <c r="BH12" s="107">
        <f t="shared" si="1"/>
        <v>92</v>
      </c>
      <c r="BI12" s="122">
        <f t="shared" si="7"/>
        <v>1.4496635835053496E-3</v>
      </c>
    </row>
    <row r="13" spans="1:61" x14ac:dyDescent="0.25">
      <c r="A13" s="106">
        <v>9</v>
      </c>
      <c r="B13" s="94" t="s">
        <v>146</v>
      </c>
      <c r="C13" s="118">
        <v>78</v>
      </c>
      <c r="D13" s="94">
        <v>81</v>
      </c>
      <c r="E13" s="120">
        <v>108</v>
      </c>
      <c r="F13" s="94">
        <v>84</v>
      </c>
      <c r="G13" s="94">
        <v>86</v>
      </c>
      <c r="H13" s="94">
        <v>62</v>
      </c>
      <c r="I13" s="94">
        <v>79</v>
      </c>
      <c r="J13" s="107">
        <v>90</v>
      </c>
      <c r="K13" s="107">
        <v>64</v>
      </c>
      <c r="L13" s="107">
        <v>82</v>
      </c>
      <c r="M13" s="107">
        <v>94</v>
      </c>
      <c r="N13" s="107">
        <v>84</v>
      </c>
      <c r="O13" s="107">
        <v>94</v>
      </c>
      <c r="P13" s="107">
        <v>97</v>
      </c>
      <c r="Q13" s="121">
        <v>87</v>
      </c>
      <c r="R13" s="107">
        <f t="shared" si="2"/>
        <v>1003</v>
      </c>
      <c r="S13" s="122">
        <f t="shared" si="3"/>
        <v>1.2587219517092515E-2</v>
      </c>
      <c r="T13" s="107">
        <v>86</v>
      </c>
      <c r="U13" s="107">
        <v>89</v>
      </c>
      <c r="V13" s="107">
        <v>85</v>
      </c>
      <c r="W13" s="107">
        <v>67</v>
      </c>
      <c r="X13" s="108">
        <v>84</v>
      </c>
      <c r="Y13" s="108">
        <v>87</v>
      </c>
      <c r="Z13" s="108">
        <v>97</v>
      </c>
      <c r="AA13" s="108">
        <v>73</v>
      </c>
      <c r="AB13" s="108">
        <v>102</v>
      </c>
      <c r="AC13" s="108">
        <v>111</v>
      </c>
      <c r="AD13" s="108">
        <v>91</v>
      </c>
      <c r="AE13" s="123">
        <v>79</v>
      </c>
      <c r="AF13" s="107">
        <f t="shared" si="4"/>
        <v>1051</v>
      </c>
      <c r="AG13" s="122">
        <f t="shared" si="5"/>
        <v>1.2837268385631054E-2</v>
      </c>
      <c r="AH13" s="108">
        <v>78</v>
      </c>
      <c r="AI13" s="107">
        <v>90</v>
      </c>
      <c r="AJ13" s="107">
        <v>81</v>
      </c>
      <c r="AK13" s="107">
        <v>77</v>
      </c>
      <c r="AL13" s="107">
        <v>89</v>
      </c>
      <c r="AM13" s="107">
        <v>75</v>
      </c>
      <c r="AN13" s="107">
        <v>94</v>
      </c>
      <c r="AO13" s="107">
        <v>73</v>
      </c>
      <c r="AP13" s="107">
        <v>95</v>
      </c>
      <c r="AQ13" s="107">
        <v>87</v>
      </c>
      <c r="AR13" s="107">
        <v>75</v>
      </c>
      <c r="AS13" s="216">
        <v>91</v>
      </c>
      <c r="AT13" s="107">
        <f t="shared" si="0"/>
        <v>1005</v>
      </c>
      <c r="AU13" s="122">
        <f t="shared" si="6"/>
        <v>1.2153827548675777E-2</v>
      </c>
      <c r="AV13" s="107">
        <v>75</v>
      </c>
      <c r="AW13" s="107">
        <v>95</v>
      </c>
      <c r="AX13" s="107">
        <v>67</v>
      </c>
      <c r="AY13" s="107">
        <v>69</v>
      </c>
      <c r="AZ13" s="107">
        <v>89</v>
      </c>
      <c r="BA13" s="107">
        <v>78</v>
      </c>
      <c r="BB13" s="107">
        <v>93</v>
      </c>
      <c r="BC13" s="107">
        <v>101</v>
      </c>
      <c r="BD13" s="107">
        <v>94</v>
      </c>
      <c r="BE13" s="107">
        <v>92</v>
      </c>
      <c r="BF13" s="107">
        <v>76</v>
      </c>
      <c r="BG13" s="237"/>
      <c r="BH13" s="107">
        <f t="shared" si="1"/>
        <v>929</v>
      </c>
      <c r="BI13" s="122">
        <f t="shared" si="7"/>
        <v>1.4638450750831193E-2</v>
      </c>
    </row>
    <row r="14" spans="1:61" x14ac:dyDescent="0.25">
      <c r="A14" s="106">
        <v>10</v>
      </c>
      <c r="B14" s="105" t="s">
        <v>147</v>
      </c>
      <c r="C14" s="118">
        <v>760</v>
      </c>
      <c r="D14" s="94">
        <v>700</v>
      </c>
      <c r="E14" s="120">
        <v>757</v>
      </c>
      <c r="F14" s="94">
        <v>712</v>
      </c>
      <c r="G14" s="94">
        <v>733</v>
      </c>
      <c r="H14" s="94">
        <v>717</v>
      </c>
      <c r="I14" s="94">
        <v>707</v>
      </c>
      <c r="J14" s="107">
        <v>683</v>
      </c>
      <c r="K14" s="107">
        <v>666</v>
      </c>
      <c r="L14" s="107">
        <v>709</v>
      </c>
      <c r="M14" s="107">
        <v>646</v>
      </c>
      <c r="N14" s="107">
        <v>737</v>
      </c>
      <c r="O14" s="107">
        <v>796</v>
      </c>
      <c r="P14" s="107">
        <v>750</v>
      </c>
      <c r="Q14" s="121">
        <v>748</v>
      </c>
      <c r="R14" s="107">
        <f t="shared" si="2"/>
        <v>8604</v>
      </c>
      <c r="S14" s="122">
        <f t="shared" si="3"/>
        <v>0.10797650720345364</v>
      </c>
      <c r="T14" s="107">
        <v>740</v>
      </c>
      <c r="U14" s="107">
        <v>738</v>
      </c>
      <c r="V14" s="107">
        <v>652</v>
      </c>
      <c r="W14" s="107">
        <v>694</v>
      </c>
      <c r="X14" s="108">
        <v>685</v>
      </c>
      <c r="Y14" s="108">
        <v>677</v>
      </c>
      <c r="Z14" s="108">
        <v>687</v>
      </c>
      <c r="AA14" s="108">
        <v>670</v>
      </c>
      <c r="AB14" s="108">
        <v>693</v>
      </c>
      <c r="AC14" s="108">
        <v>838</v>
      </c>
      <c r="AD14" s="108">
        <v>683</v>
      </c>
      <c r="AE14" s="123">
        <v>850</v>
      </c>
      <c r="AF14" s="107">
        <f t="shared" si="4"/>
        <v>8607</v>
      </c>
      <c r="AG14" s="122">
        <f t="shared" si="5"/>
        <v>0.10512880018565793</v>
      </c>
      <c r="AH14" s="108">
        <v>733</v>
      </c>
      <c r="AI14" s="107">
        <v>765</v>
      </c>
      <c r="AJ14" s="107">
        <v>670</v>
      </c>
      <c r="AK14" s="107">
        <v>740</v>
      </c>
      <c r="AL14" s="107">
        <v>704</v>
      </c>
      <c r="AM14" s="107">
        <v>654</v>
      </c>
      <c r="AN14" s="107">
        <v>713</v>
      </c>
      <c r="AO14" s="107">
        <v>683</v>
      </c>
      <c r="AP14" s="107">
        <v>742</v>
      </c>
      <c r="AQ14" s="107">
        <v>798</v>
      </c>
      <c r="AR14" s="107">
        <v>699</v>
      </c>
      <c r="AS14" s="216">
        <v>665</v>
      </c>
      <c r="AT14" s="107">
        <f t="shared" si="0"/>
        <v>8566</v>
      </c>
      <c r="AU14" s="122">
        <f t="shared" si="6"/>
        <v>0.10359172814125045</v>
      </c>
      <c r="AV14" s="107">
        <v>396</v>
      </c>
      <c r="AW14" s="107">
        <v>539</v>
      </c>
      <c r="AX14" s="107">
        <v>534</v>
      </c>
      <c r="AY14" s="107">
        <v>558</v>
      </c>
      <c r="AZ14" s="107">
        <v>617</v>
      </c>
      <c r="BA14" s="107">
        <v>557</v>
      </c>
      <c r="BB14" s="107">
        <v>610</v>
      </c>
      <c r="BC14" s="107">
        <v>575</v>
      </c>
      <c r="BD14" s="107">
        <v>598</v>
      </c>
      <c r="BE14" s="107">
        <v>631</v>
      </c>
      <c r="BF14" s="107">
        <v>584</v>
      </c>
      <c r="BG14" s="237"/>
      <c r="BH14" s="107">
        <f t="shared" si="1"/>
        <v>6199</v>
      </c>
      <c r="BI14" s="122">
        <f t="shared" si="7"/>
        <v>9.7678962545105025E-2</v>
      </c>
    </row>
    <row r="15" spans="1:61" x14ac:dyDescent="0.25">
      <c r="A15" s="106">
        <v>11</v>
      </c>
      <c r="B15" s="94" t="s">
        <v>148</v>
      </c>
      <c r="C15" s="118">
        <v>28</v>
      </c>
      <c r="D15" s="94">
        <v>22</v>
      </c>
      <c r="E15" s="120">
        <v>17</v>
      </c>
      <c r="F15" s="94">
        <v>28</v>
      </c>
      <c r="G15" s="94">
        <v>25</v>
      </c>
      <c r="H15" s="94">
        <v>27</v>
      </c>
      <c r="I15" s="94">
        <v>19</v>
      </c>
      <c r="J15" s="107">
        <v>21</v>
      </c>
      <c r="K15" s="107">
        <v>20</v>
      </c>
      <c r="L15" s="107">
        <v>27</v>
      </c>
      <c r="M15" s="107">
        <v>30</v>
      </c>
      <c r="N15" s="107">
        <v>26</v>
      </c>
      <c r="O15" s="107">
        <v>18</v>
      </c>
      <c r="P15" s="107">
        <v>26</v>
      </c>
      <c r="Q15" s="121">
        <v>32</v>
      </c>
      <c r="R15" s="107">
        <f t="shared" si="2"/>
        <v>299</v>
      </c>
      <c r="S15" s="122">
        <f t="shared" si="3"/>
        <v>3.7523216705988654E-3</v>
      </c>
      <c r="T15" s="107">
        <v>19</v>
      </c>
      <c r="U15" s="107">
        <v>22</v>
      </c>
      <c r="V15" s="107">
        <v>30</v>
      </c>
      <c r="W15" s="107">
        <v>23</v>
      </c>
      <c r="X15" s="108">
        <v>27</v>
      </c>
      <c r="Y15" s="108">
        <v>29</v>
      </c>
      <c r="Z15" s="108">
        <v>27</v>
      </c>
      <c r="AA15" s="108">
        <v>21</v>
      </c>
      <c r="AB15" s="108">
        <v>33</v>
      </c>
      <c r="AC15" s="108">
        <v>29</v>
      </c>
      <c r="AD15" s="108">
        <v>23</v>
      </c>
      <c r="AE15" s="123">
        <v>37</v>
      </c>
      <c r="AF15" s="107">
        <f t="shared" si="4"/>
        <v>320</v>
      </c>
      <c r="AG15" s="122">
        <f t="shared" si="5"/>
        <v>3.9085879004775803E-3</v>
      </c>
      <c r="AH15" s="108">
        <v>36</v>
      </c>
      <c r="AI15" s="107">
        <v>28</v>
      </c>
      <c r="AJ15" s="107">
        <v>22</v>
      </c>
      <c r="AK15" s="107">
        <v>24</v>
      </c>
      <c r="AL15" s="107">
        <v>43</v>
      </c>
      <c r="AM15" s="107">
        <v>31</v>
      </c>
      <c r="AN15" s="107">
        <v>27</v>
      </c>
      <c r="AO15" s="107">
        <v>31</v>
      </c>
      <c r="AP15" s="107">
        <v>41</v>
      </c>
      <c r="AQ15" s="107">
        <v>18</v>
      </c>
      <c r="AR15" s="107">
        <v>22</v>
      </c>
      <c r="AS15" s="216">
        <v>34</v>
      </c>
      <c r="AT15" s="107">
        <f t="shared" si="0"/>
        <v>357</v>
      </c>
      <c r="AU15" s="122">
        <f t="shared" si="6"/>
        <v>4.3173297859475145E-3</v>
      </c>
      <c r="AV15" s="107">
        <v>26</v>
      </c>
      <c r="AW15" s="107">
        <v>21</v>
      </c>
      <c r="AX15" s="107">
        <v>33</v>
      </c>
      <c r="AY15" s="107">
        <v>29</v>
      </c>
      <c r="AZ15" s="107">
        <v>28</v>
      </c>
      <c r="BA15" s="107">
        <v>25</v>
      </c>
      <c r="BB15" s="107">
        <v>32</v>
      </c>
      <c r="BC15" s="107">
        <v>28</v>
      </c>
      <c r="BD15" s="107">
        <v>25</v>
      </c>
      <c r="BE15" s="107">
        <v>26</v>
      </c>
      <c r="BF15" s="107">
        <v>26</v>
      </c>
      <c r="BG15" s="237"/>
      <c r="BH15" s="107">
        <f t="shared" si="1"/>
        <v>299</v>
      </c>
      <c r="BI15" s="122">
        <f t="shared" si="7"/>
        <v>4.7114066463923862E-3</v>
      </c>
    </row>
    <row r="16" spans="1:61" x14ac:dyDescent="0.25">
      <c r="A16" s="106">
        <v>12</v>
      </c>
      <c r="B16" s="94" t="s">
        <v>149</v>
      </c>
      <c r="C16" s="118">
        <v>211</v>
      </c>
      <c r="D16" s="94">
        <v>168</v>
      </c>
      <c r="E16" s="120">
        <v>172</v>
      </c>
      <c r="F16" s="94">
        <v>185</v>
      </c>
      <c r="G16" s="94">
        <v>204</v>
      </c>
      <c r="H16" s="94">
        <v>209</v>
      </c>
      <c r="I16" s="94">
        <v>243</v>
      </c>
      <c r="J16" s="107">
        <v>171</v>
      </c>
      <c r="K16" s="107">
        <v>182</v>
      </c>
      <c r="L16" s="107">
        <v>195</v>
      </c>
      <c r="M16" s="107">
        <v>188</v>
      </c>
      <c r="N16" s="107">
        <v>173</v>
      </c>
      <c r="O16" s="107">
        <v>164</v>
      </c>
      <c r="P16" s="107">
        <v>158</v>
      </c>
      <c r="Q16" s="121">
        <v>184</v>
      </c>
      <c r="R16" s="107">
        <f t="shared" si="2"/>
        <v>2256</v>
      </c>
      <c r="S16" s="122">
        <f t="shared" si="3"/>
        <v>2.8311831735354651E-2</v>
      </c>
      <c r="T16" s="107">
        <v>192</v>
      </c>
      <c r="U16" s="107">
        <v>189</v>
      </c>
      <c r="V16" s="107">
        <v>178</v>
      </c>
      <c r="W16" s="107">
        <v>197</v>
      </c>
      <c r="X16" s="108">
        <v>216</v>
      </c>
      <c r="Y16" s="108">
        <v>160</v>
      </c>
      <c r="Z16" s="108">
        <v>205</v>
      </c>
      <c r="AA16" s="108">
        <v>172</v>
      </c>
      <c r="AB16" s="108">
        <v>197</v>
      </c>
      <c r="AC16" s="108">
        <v>189</v>
      </c>
      <c r="AD16" s="108">
        <v>193</v>
      </c>
      <c r="AE16" s="123">
        <v>189</v>
      </c>
      <c r="AF16" s="107">
        <f t="shared" si="4"/>
        <v>2277</v>
      </c>
      <c r="AG16" s="122">
        <f t="shared" si="5"/>
        <v>2.7812045779335784E-2</v>
      </c>
      <c r="AH16" s="108">
        <v>195</v>
      </c>
      <c r="AI16" s="107">
        <v>183</v>
      </c>
      <c r="AJ16" s="107">
        <v>176</v>
      </c>
      <c r="AK16" s="107">
        <v>227</v>
      </c>
      <c r="AL16" s="107">
        <v>195</v>
      </c>
      <c r="AM16" s="107">
        <v>201</v>
      </c>
      <c r="AN16" s="107">
        <v>168</v>
      </c>
      <c r="AO16" s="107">
        <v>209</v>
      </c>
      <c r="AP16" s="107">
        <v>191</v>
      </c>
      <c r="AQ16" s="107">
        <v>194</v>
      </c>
      <c r="AR16" s="107">
        <v>187</v>
      </c>
      <c r="AS16" s="216">
        <v>183</v>
      </c>
      <c r="AT16" s="107">
        <f t="shared" si="0"/>
        <v>2309</v>
      </c>
      <c r="AU16" s="122">
        <f t="shared" si="6"/>
        <v>2.7923569960091911E-2</v>
      </c>
      <c r="AV16" s="107">
        <v>131</v>
      </c>
      <c r="AW16" s="107">
        <v>196</v>
      </c>
      <c r="AX16" s="107">
        <v>158</v>
      </c>
      <c r="AY16" s="107">
        <v>193</v>
      </c>
      <c r="AZ16" s="107">
        <v>169</v>
      </c>
      <c r="BA16" s="107">
        <v>195</v>
      </c>
      <c r="BB16" s="107">
        <v>198</v>
      </c>
      <c r="BC16" s="107">
        <v>168</v>
      </c>
      <c r="BD16" s="107">
        <v>167</v>
      </c>
      <c r="BE16" s="107">
        <v>173</v>
      </c>
      <c r="BF16" s="107">
        <v>166</v>
      </c>
      <c r="BG16" s="237"/>
      <c r="BH16" s="107">
        <f t="shared" si="1"/>
        <v>1914</v>
      </c>
      <c r="BI16" s="122">
        <f t="shared" si="7"/>
        <v>3.0159305422056946E-2</v>
      </c>
    </row>
    <row r="17" spans="1:61" x14ac:dyDescent="0.25">
      <c r="A17" s="106">
        <v>13</v>
      </c>
      <c r="B17" s="94" t="s">
        <v>150</v>
      </c>
      <c r="C17" s="118">
        <v>122</v>
      </c>
      <c r="D17" s="94">
        <v>109</v>
      </c>
      <c r="E17" s="120">
        <v>100</v>
      </c>
      <c r="F17" s="94">
        <v>92</v>
      </c>
      <c r="G17" s="94">
        <v>87</v>
      </c>
      <c r="H17" s="94">
        <v>101</v>
      </c>
      <c r="I17" s="94">
        <v>107</v>
      </c>
      <c r="J17" s="107">
        <v>129</v>
      </c>
      <c r="K17" s="107">
        <v>74</v>
      </c>
      <c r="L17" s="107">
        <v>93</v>
      </c>
      <c r="M17" s="107">
        <v>108</v>
      </c>
      <c r="N17" s="107">
        <v>95</v>
      </c>
      <c r="O17" s="107">
        <v>110</v>
      </c>
      <c r="P17" s="107">
        <v>111</v>
      </c>
      <c r="Q17" s="121">
        <v>115</v>
      </c>
      <c r="R17" s="107">
        <f t="shared" si="2"/>
        <v>1222</v>
      </c>
      <c r="S17" s="122">
        <f t="shared" si="3"/>
        <v>1.5335575523317102E-2</v>
      </c>
      <c r="T17" s="107">
        <v>104</v>
      </c>
      <c r="U17" s="107">
        <v>97</v>
      </c>
      <c r="V17" s="107">
        <v>102</v>
      </c>
      <c r="W17" s="107">
        <v>112</v>
      </c>
      <c r="X17" s="108">
        <v>117</v>
      </c>
      <c r="Y17" s="108">
        <v>120</v>
      </c>
      <c r="Z17" s="108">
        <v>117</v>
      </c>
      <c r="AA17" s="108">
        <v>108</v>
      </c>
      <c r="AB17" s="108">
        <v>114</v>
      </c>
      <c r="AC17" s="108">
        <v>101</v>
      </c>
      <c r="AD17" s="108">
        <v>91</v>
      </c>
      <c r="AE17" s="123">
        <v>119</v>
      </c>
      <c r="AF17" s="107">
        <f t="shared" si="4"/>
        <v>1302</v>
      </c>
      <c r="AG17" s="122">
        <f t="shared" si="5"/>
        <v>1.5903067020068155E-2</v>
      </c>
      <c r="AH17" s="108">
        <v>112</v>
      </c>
      <c r="AI17" s="107">
        <v>105</v>
      </c>
      <c r="AJ17" s="107">
        <v>119</v>
      </c>
      <c r="AK17" s="107">
        <v>91</v>
      </c>
      <c r="AL17" s="107">
        <v>96</v>
      </c>
      <c r="AM17" s="107">
        <v>88</v>
      </c>
      <c r="AN17" s="107">
        <v>91</v>
      </c>
      <c r="AO17" s="107">
        <v>105</v>
      </c>
      <c r="AP17" s="107">
        <v>94</v>
      </c>
      <c r="AQ17" s="107">
        <v>89</v>
      </c>
      <c r="AR17" s="107">
        <v>84</v>
      </c>
      <c r="AS17" s="216">
        <v>72</v>
      </c>
      <c r="AT17" s="107">
        <f t="shared" si="0"/>
        <v>1146</v>
      </c>
      <c r="AU17" s="122">
        <f t="shared" si="6"/>
        <v>1.3858991413713872E-2</v>
      </c>
      <c r="AV17" s="107">
        <v>69</v>
      </c>
      <c r="AW17" s="107">
        <v>82</v>
      </c>
      <c r="AX17" s="107">
        <v>114</v>
      </c>
      <c r="AY17" s="107">
        <v>94</v>
      </c>
      <c r="AZ17" s="107">
        <v>87</v>
      </c>
      <c r="BA17" s="107">
        <v>86</v>
      </c>
      <c r="BB17" s="107">
        <v>99</v>
      </c>
      <c r="BC17" s="107">
        <v>90</v>
      </c>
      <c r="BD17" s="107">
        <v>104</v>
      </c>
      <c r="BE17" s="107">
        <v>91</v>
      </c>
      <c r="BF17" s="107">
        <v>81</v>
      </c>
      <c r="BG17" s="237"/>
      <c r="BH17" s="107">
        <f t="shared" si="1"/>
        <v>997</v>
      </c>
      <c r="BI17" s="122">
        <f t="shared" si="7"/>
        <v>1.5709941225596016E-2</v>
      </c>
    </row>
    <row r="18" spans="1:61" x14ac:dyDescent="0.25">
      <c r="A18" s="106">
        <v>14</v>
      </c>
      <c r="B18" s="94" t="s">
        <v>151</v>
      </c>
      <c r="C18" s="118">
        <v>4</v>
      </c>
      <c r="D18" s="94">
        <v>1</v>
      </c>
      <c r="E18" s="120">
        <v>3</v>
      </c>
      <c r="F18" s="94">
        <v>3</v>
      </c>
      <c r="G18" s="94">
        <v>5</v>
      </c>
      <c r="H18" s="94">
        <v>6</v>
      </c>
      <c r="I18" s="94">
        <v>11</v>
      </c>
      <c r="J18" s="107">
        <v>8</v>
      </c>
      <c r="K18" s="107">
        <v>7</v>
      </c>
      <c r="L18" s="107">
        <v>4</v>
      </c>
      <c r="M18" s="107">
        <v>1</v>
      </c>
      <c r="N18" s="107">
        <v>2</v>
      </c>
      <c r="O18" s="107">
        <v>1</v>
      </c>
      <c r="P18" s="107">
        <v>1</v>
      </c>
      <c r="Q18" s="121">
        <v>3</v>
      </c>
      <c r="R18" s="107">
        <f t="shared" si="2"/>
        <v>52</v>
      </c>
      <c r="S18" s="122">
        <f t="shared" si="3"/>
        <v>6.5257768184328094E-4</v>
      </c>
      <c r="T18" s="107">
        <v>2</v>
      </c>
      <c r="U18" s="107">
        <v>6</v>
      </c>
      <c r="V18" s="107">
        <v>16</v>
      </c>
      <c r="W18" s="107">
        <v>23</v>
      </c>
      <c r="X18" s="108">
        <v>13</v>
      </c>
      <c r="Y18" s="108">
        <v>6</v>
      </c>
      <c r="Z18" s="108">
        <v>2</v>
      </c>
      <c r="AA18" s="108">
        <v>4</v>
      </c>
      <c r="AB18" s="108">
        <v>0</v>
      </c>
      <c r="AC18" s="108">
        <v>1</v>
      </c>
      <c r="AD18" s="108">
        <v>0</v>
      </c>
      <c r="AE18" s="123">
        <v>1</v>
      </c>
      <c r="AF18" s="107">
        <f t="shared" si="4"/>
        <v>74</v>
      </c>
      <c r="AG18" s="122">
        <f t="shared" si="5"/>
        <v>9.0386095198544049E-4</v>
      </c>
      <c r="AH18" s="108">
        <v>5</v>
      </c>
      <c r="AI18" s="107">
        <v>5</v>
      </c>
      <c r="AJ18" s="107">
        <v>8</v>
      </c>
      <c r="AK18" s="107">
        <v>17</v>
      </c>
      <c r="AL18" s="107">
        <v>12</v>
      </c>
      <c r="AM18" s="107">
        <v>3</v>
      </c>
      <c r="AN18" s="107">
        <v>4</v>
      </c>
      <c r="AO18" s="107">
        <v>3</v>
      </c>
      <c r="AP18" s="107">
        <v>2</v>
      </c>
      <c r="AQ18" s="107">
        <v>3</v>
      </c>
      <c r="AR18" s="107">
        <v>1</v>
      </c>
      <c r="AS18" s="216">
        <v>1</v>
      </c>
      <c r="AT18" s="107">
        <f t="shared" si="0"/>
        <v>64</v>
      </c>
      <c r="AU18" s="122">
        <f t="shared" si="6"/>
        <v>7.7397508767686543E-4</v>
      </c>
      <c r="AV18" s="107">
        <v>3</v>
      </c>
      <c r="AW18" s="107">
        <v>17</v>
      </c>
      <c r="AX18" s="107">
        <v>11</v>
      </c>
      <c r="AY18" s="107">
        <v>18</v>
      </c>
      <c r="AZ18" s="107">
        <v>19</v>
      </c>
      <c r="BA18" s="107">
        <v>12</v>
      </c>
      <c r="BB18" s="107">
        <v>5</v>
      </c>
      <c r="BC18" s="107">
        <v>3</v>
      </c>
      <c r="BD18" s="107">
        <v>3</v>
      </c>
      <c r="BE18" s="107">
        <v>1</v>
      </c>
      <c r="BF18" s="107">
        <v>4</v>
      </c>
      <c r="BG18" s="237"/>
      <c r="BH18" s="107">
        <f t="shared" si="1"/>
        <v>96</v>
      </c>
      <c r="BI18" s="122">
        <f t="shared" si="7"/>
        <v>1.5126924349621038E-3</v>
      </c>
    </row>
    <row r="19" spans="1:61" x14ac:dyDescent="0.25">
      <c r="A19" s="106">
        <v>15</v>
      </c>
      <c r="B19" s="94" t="s">
        <v>152</v>
      </c>
      <c r="C19" s="118">
        <v>4</v>
      </c>
      <c r="D19" s="94">
        <v>1</v>
      </c>
      <c r="E19" s="120">
        <v>1</v>
      </c>
      <c r="F19" s="94">
        <v>0</v>
      </c>
      <c r="G19" s="94">
        <v>0</v>
      </c>
      <c r="H19" s="94">
        <v>2</v>
      </c>
      <c r="I19" s="94">
        <v>2</v>
      </c>
      <c r="J19" s="107">
        <v>2</v>
      </c>
      <c r="K19" s="107">
        <v>2</v>
      </c>
      <c r="L19" s="107">
        <v>0</v>
      </c>
      <c r="M19" s="107">
        <v>1</v>
      </c>
      <c r="N19" s="107">
        <v>0</v>
      </c>
      <c r="O19" s="107">
        <v>0</v>
      </c>
      <c r="P19" s="107">
        <v>0</v>
      </c>
      <c r="Q19" s="121">
        <v>2</v>
      </c>
      <c r="R19" s="107">
        <f t="shared" si="2"/>
        <v>11</v>
      </c>
      <c r="S19" s="122">
        <f t="shared" si="3"/>
        <v>1.3804527885146329E-4</v>
      </c>
      <c r="T19" s="107">
        <v>3</v>
      </c>
      <c r="U19" s="107">
        <v>4</v>
      </c>
      <c r="V19" s="107">
        <v>3</v>
      </c>
      <c r="W19" s="107">
        <v>1</v>
      </c>
      <c r="X19" s="108">
        <v>1</v>
      </c>
      <c r="Y19" s="108">
        <v>5</v>
      </c>
      <c r="Z19" s="108">
        <v>0</v>
      </c>
      <c r="AA19" s="108">
        <v>0</v>
      </c>
      <c r="AB19" s="108">
        <v>1</v>
      </c>
      <c r="AC19" s="108">
        <v>1</v>
      </c>
      <c r="AD19" s="108">
        <v>1</v>
      </c>
      <c r="AE19" s="123">
        <v>1</v>
      </c>
      <c r="AF19" s="107">
        <f t="shared" si="4"/>
        <v>21</v>
      </c>
      <c r="AG19" s="122">
        <f t="shared" si="5"/>
        <v>2.5650108096884124E-4</v>
      </c>
      <c r="AH19" s="108">
        <v>1</v>
      </c>
      <c r="AI19" s="107"/>
      <c r="AJ19" s="107">
        <v>1</v>
      </c>
      <c r="AK19" s="107">
        <v>1</v>
      </c>
      <c r="AL19" s="107"/>
      <c r="AM19" s="107">
        <v>1</v>
      </c>
      <c r="AN19" s="107"/>
      <c r="AO19" s="107">
        <v>1</v>
      </c>
      <c r="AP19" s="107"/>
      <c r="AQ19" s="107"/>
      <c r="AR19" s="107"/>
      <c r="AS19" s="216"/>
      <c r="AT19" s="107">
        <f t="shared" si="0"/>
        <v>5</v>
      </c>
      <c r="AU19" s="122">
        <f t="shared" si="6"/>
        <v>6.0466803724755112E-5</v>
      </c>
      <c r="AV19" s="107">
        <v>1</v>
      </c>
      <c r="AW19" s="107">
        <v>1</v>
      </c>
      <c r="AX19" s="107">
        <v>1</v>
      </c>
      <c r="AY19" s="107">
        <v>1</v>
      </c>
      <c r="AZ19" s="107">
        <v>1</v>
      </c>
      <c r="BA19" s="107">
        <v>0</v>
      </c>
      <c r="BB19" s="107">
        <v>2</v>
      </c>
      <c r="BC19" s="107">
        <v>3</v>
      </c>
      <c r="BD19" s="107">
        <v>1</v>
      </c>
      <c r="BE19" s="107">
        <v>0</v>
      </c>
      <c r="BF19" s="107">
        <v>3</v>
      </c>
      <c r="BG19" s="237"/>
      <c r="BH19" s="107">
        <f t="shared" si="1"/>
        <v>14</v>
      </c>
      <c r="BI19" s="122">
        <f t="shared" si="7"/>
        <v>2.2060098009864015E-4</v>
      </c>
    </row>
    <row r="20" spans="1:61" x14ac:dyDescent="0.25">
      <c r="A20" s="106">
        <v>16</v>
      </c>
      <c r="B20" s="94" t="s">
        <v>153</v>
      </c>
      <c r="C20" s="118">
        <v>4</v>
      </c>
      <c r="D20" s="94">
        <v>5</v>
      </c>
      <c r="E20" s="120">
        <v>1</v>
      </c>
      <c r="F20" s="94">
        <v>9</v>
      </c>
      <c r="G20" s="94">
        <v>9</v>
      </c>
      <c r="H20" s="94">
        <v>7</v>
      </c>
      <c r="I20" s="94">
        <v>6</v>
      </c>
      <c r="J20" s="107">
        <v>14</v>
      </c>
      <c r="K20" s="107">
        <v>7</v>
      </c>
      <c r="L20" s="107">
        <v>7</v>
      </c>
      <c r="M20" s="107">
        <v>7</v>
      </c>
      <c r="N20" s="107">
        <v>2</v>
      </c>
      <c r="O20" s="107">
        <v>6</v>
      </c>
      <c r="P20" s="107">
        <v>6</v>
      </c>
      <c r="Q20" s="121">
        <v>4</v>
      </c>
      <c r="R20" s="107">
        <f t="shared" si="2"/>
        <v>84</v>
      </c>
      <c r="S20" s="122">
        <f t="shared" si="3"/>
        <v>1.0541639475929922E-3</v>
      </c>
      <c r="T20" s="107">
        <v>7</v>
      </c>
      <c r="U20" s="107">
        <v>11</v>
      </c>
      <c r="V20" s="107">
        <v>7</v>
      </c>
      <c r="W20" s="107">
        <v>7</v>
      </c>
      <c r="X20" s="108">
        <v>10</v>
      </c>
      <c r="Y20" s="108">
        <v>4</v>
      </c>
      <c r="Z20" s="108">
        <v>3</v>
      </c>
      <c r="AA20" s="108">
        <v>8</v>
      </c>
      <c r="AB20" s="108">
        <v>7</v>
      </c>
      <c r="AC20" s="108">
        <v>3</v>
      </c>
      <c r="AD20" s="108">
        <v>6</v>
      </c>
      <c r="AE20" s="123">
        <v>12</v>
      </c>
      <c r="AF20" s="107">
        <f t="shared" si="4"/>
        <v>85</v>
      </c>
      <c r="AG20" s="122">
        <f t="shared" si="5"/>
        <v>1.0382186610643574E-3</v>
      </c>
      <c r="AH20" s="108">
        <v>10</v>
      </c>
      <c r="AI20" s="107">
        <v>5</v>
      </c>
      <c r="AJ20" s="107">
        <v>13</v>
      </c>
      <c r="AK20" s="107">
        <v>9</v>
      </c>
      <c r="AL20" s="107">
        <v>6</v>
      </c>
      <c r="AM20" s="107">
        <v>7</v>
      </c>
      <c r="AN20" s="107">
        <v>5</v>
      </c>
      <c r="AO20" s="107">
        <v>3</v>
      </c>
      <c r="AP20" s="107">
        <v>8</v>
      </c>
      <c r="AQ20" s="107">
        <v>3</v>
      </c>
      <c r="AR20" s="107">
        <v>1</v>
      </c>
      <c r="AS20" s="216">
        <v>3</v>
      </c>
      <c r="AT20" s="107">
        <f t="shared" si="0"/>
        <v>73</v>
      </c>
      <c r="AU20" s="122">
        <f t="shared" si="6"/>
        <v>8.8281533438142458E-4</v>
      </c>
      <c r="AV20" s="107">
        <v>7</v>
      </c>
      <c r="AW20" s="107">
        <v>5</v>
      </c>
      <c r="AX20" s="107">
        <v>7</v>
      </c>
      <c r="AY20" s="107">
        <v>8</v>
      </c>
      <c r="AZ20" s="107">
        <v>6</v>
      </c>
      <c r="BA20" s="107">
        <v>8</v>
      </c>
      <c r="BB20" s="107">
        <v>4</v>
      </c>
      <c r="BC20" s="107">
        <v>6</v>
      </c>
      <c r="BD20" s="107">
        <v>6</v>
      </c>
      <c r="BE20" s="107">
        <v>8</v>
      </c>
      <c r="BF20" s="107">
        <v>9</v>
      </c>
      <c r="BG20" s="237"/>
      <c r="BH20" s="107">
        <f t="shared" si="1"/>
        <v>74</v>
      </c>
      <c r="BI20" s="122">
        <f t="shared" si="7"/>
        <v>1.1660337519499551E-3</v>
      </c>
    </row>
    <row r="21" spans="1:61" x14ac:dyDescent="0.25">
      <c r="A21" s="106">
        <v>17</v>
      </c>
      <c r="B21" s="105" t="s">
        <v>154</v>
      </c>
      <c r="C21" s="118">
        <v>1018</v>
      </c>
      <c r="D21" s="94">
        <v>843</v>
      </c>
      <c r="E21" s="120">
        <v>910</v>
      </c>
      <c r="F21" s="94">
        <v>945</v>
      </c>
      <c r="G21" s="94">
        <v>903</v>
      </c>
      <c r="H21" s="94">
        <v>896</v>
      </c>
      <c r="I21" s="94">
        <v>968</v>
      </c>
      <c r="J21" s="107">
        <v>962</v>
      </c>
      <c r="K21" s="107">
        <v>843</v>
      </c>
      <c r="L21" s="107">
        <v>963</v>
      </c>
      <c r="M21" s="107">
        <v>944</v>
      </c>
      <c r="N21" s="107">
        <v>1100</v>
      </c>
      <c r="O21" s="107">
        <v>1124</v>
      </c>
      <c r="P21" s="107">
        <v>1023</v>
      </c>
      <c r="Q21" s="121">
        <v>1009</v>
      </c>
      <c r="R21" s="107">
        <f t="shared" si="2"/>
        <v>11680</v>
      </c>
      <c r="S21" s="122">
        <f t="shared" si="3"/>
        <v>0.14657898699864463</v>
      </c>
      <c r="T21" s="107">
        <v>929</v>
      </c>
      <c r="U21" s="107">
        <v>929</v>
      </c>
      <c r="V21" s="107">
        <v>979</v>
      </c>
      <c r="W21" s="107">
        <v>1009</v>
      </c>
      <c r="X21" s="108">
        <v>968</v>
      </c>
      <c r="Y21" s="108">
        <v>952</v>
      </c>
      <c r="Z21" s="108">
        <v>1010</v>
      </c>
      <c r="AA21" s="108">
        <v>952</v>
      </c>
      <c r="AB21" s="108">
        <v>1128</v>
      </c>
      <c r="AC21" s="108">
        <v>1097</v>
      </c>
      <c r="AD21" s="108">
        <v>1015</v>
      </c>
      <c r="AE21" s="123">
        <v>1026</v>
      </c>
      <c r="AF21" s="107">
        <f t="shared" si="4"/>
        <v>11994</v>
      </c>
      <c r="AG21" s="122">
        <f t="shared" si="5"/>
        <v>0.14649876024477532</v>
      </c>
      <c r="AH21" s="108">
        <v>933</v>
      </c>
      <c r="AI21" s="107">
        <v>1006</v>
      </c>
      <c r="AJ21" s="107">
        <v>988</v>
      </c>
      <c r="AK21" s="107">
        <v>1119</v>
      </c>
      <c r="AL21" s="107">
        <v>1163</v>
      </c>
      <c r="AM21" s="107">
        <v>945</v>
      </c>
      <c r="AN21" s="107">
        <v>1081</v>
      </c>
      <c r="AO21" s="107">
        <v>1060</v>
      </c>
      <c r="AP21" s="107">
        <v>1091</v>
      </c>
      <c r="AQ21" s="107">
        <v>1070</v>
      </c>
      <c r="AR21" s="107">
        <v>1027</v>
      </c>
      <c r="AS21" s="216">
        <v>996</v>
      </c>
      <c r="AT21" s="107">
        <f t="shared" si="0"/>
        <v>12479</v>
      </c>
      <c r="AU21" s="122">
        <f t="shared" si="6"/>
        <v>0.15091304873624381</v>
      </c>
      <c r="AV21" s="107">
        <v>828</v>
      </c>
      <c r="AW21" s="107">
        <v>983</v>
      </c>
      <c r="AX21" s="107">
        <v>1085</v>
      </c>
      <c r="AY21" s="107">
        <v>1174</v>
      </c>
      <c r="AZ21" s="107">
        <v>1113</v>
      </c>
      <c r="BA21" s="107">
        <v>1172</v>
      </c>
      <c r="BB21" s="107">
        <v>1155</v>
      </c>
      <c r="BC21" s="107">
        <v>1012</v>
      </c>
      <c r="BD21" s="107">
        <v>1130</v>
      </c>
      <c r="BE21" s="107">
        <v>1034</v>
      </c>
      <c r="BF21" s="107">
        <v>970</v>
      </c>
      <c r="BG21" s="237"/>
      <c r="BH21" s="107">
        <f t="shared" si="1"/>
        <v>11656</v>
      </c>
      <c r="BI21" s="122">
        <f t="shared" si="7"/>
        <v>0.18366607314498212</v>
      </c>
    </row>
    <row r="22" spans="1:61" x14ac:dyDescent="0.25">
      <c r="A22" s="106">
        <v>18</v>
      </c>
      <c r="B22" s="94" t="s">
        <v>155</v>
      </c>
      <c r="C22" s="118">
        <v>51</v>
      </c>
      <c r="D22" s="94">
        <v>47</v>
      </c>
      <c r="E22" s="120">
        <v>55</v>
      </c>
      <c r="F22" s="94">
        <v>42</v>
      </c>
      <c r="G22" s="94">
        <v>48</v>
      </c>
      <c r="H22" s="94">
        <v>46</v>
      </c>
      <c r="I22" s="94">
        <v>55</v>
      </c>
      <c r="J22" s="107">
        <v>54</v>
      </c>
      <c r="K22" s="107">
        <v>42</v>
      </c>
      <c r="L22" s="107">
        <v>57</v>
      </c>
      <c r="M22" s="107">
        <v>58</v>
      </c>
      <c r="N22" s="107">
        <v>45</v>
      </c>
      <c r="O22" s="107">
        <v>51</v>
      </c>
      <c r="P22" s="107">
        <v>44</v>
      </c>
      <c r="Q22" s="121">
        <v>53</v>
      </c>
      <c r="R22" s="107">
        <f t="shared" si="2"/>
        <v>595</v>
      </c>
      <c r="S22" s="122">
        <f t="shared" si="3"/>
        <v>7.4669946287836955E-3</v>
      </c>
      <c r="T22" s="107">
        <v>53</v>
      </c>
      <c r="U22" s="107">
        <v>59</v>
      </c>
      <c r="V22" s="107">
        <v>37</v>
      </c>
      <c r="W22" s="107">
        <v>50</v>
      </c>
      <c r="X22" s="108">
        <v>42</v>
      </c>
      <c r="Y22" s="108">
        <v>55</v>
      </c>
      <c r="Z22" s="108">
        <v>54</v>
      </c>
      <c r="AA22" s="108">
        <v>50</v>
      </c>
      <c r="AB22" s="108">
        <v>43</v>
      </c>
      <c r="AC22" s="108">
        <v>35</v>
      </c>
      <c r="AD22" s="108">
        <v>43</v>
      </c>
      <c r="AE22" s="123">
        <v>68</v>
      </c>
      <c r="AF22" s="107">
        <f t="shared" si="4"/>
        <v>589</v>
      </c>
      <c r="AG22" s="122">
        <f t="shared" si="5"/>
        <v>7.1942446043165471E-3</v>
      </c>
      <c r="AH22" s="108">
        <v>45</v>
      </c>
      <c r="AI22" s="107">
        <v>45</v>
      </c>
      <c r="AJ22" s="107">
        <v>52</v>
      </c>
      <c r="AK22" s="107">
        <v>46</v>
      </c>
      <c r="AL22" s="107">
        <v>60</v>
      </c>
      <c r="AM22" s="107">
        <v>58</v>
      </c>
      <c r="AN22" s="107">
        <v>54</v>
      </c>
      <c r="AO22" s="107">
        <v>45</v>
      </c>
      <c r="AP22" s="107">
        <v>48</v>
      </c>
      <c r="AQ22" s="107">
        <v>63</v>
      </c>
      <c r="AR22" s="107">
        <v>50</v>
      </c>
      <c r="AS22" s="216">
        <v>41</v>
      </c>
      <c r="AT22" s="107">
        <f t="shared" si="0"/>
        <v>607</v>
      </c>
      <c r="AU22" s="122">
        <f t="shared" si="6"/>
        <v>7.34066997218527E-3</v>
      </c>
      <c r="AV22" s="107">
        <v>22</v>
      </c>
      <c r="AW22" s="107">
        <v>32</v>
      </c>
      <c r="AX22" s="107">
        <v>31</v>
      </c>
      <c r="AY22" s="107">
        <v>29</v>
      </c>
      <c r="AZ22" s="107">
        <v>26</v>
      </c>
      <c r="BA22" s="107">
        <v>28</v>
      </c>
      <c r="BB22" s="107">
        <v>30</v>
      </c>
      <c r="BC22" s="107">
        <v>40</v>
      </c>
      <c r="BD22" s="107">
        <v>28</v>
      </c>
      <c r="BE22" s="107">
        <v>32</v>
      </c>
      <c r="BF22" s="107">
        <v>37</v>
      </c>
      <c r="BG22" s="237"/>
      <c r="BH22" s="107">
        <f t="shared" si="1"/>
        <v>335</v>
      </c>
      <c r="BI22" s="122">
        <f t="shared" si="7"/>
        <v>5.2786663095031753E-3</v>
      </c>
    </row>
    <row r="23" spans="1:61" x14ac:dyDescent="0.25">
      <c r="A23" s="106">
        <v>19</v>
      </c>
      <c r="B23" s="94" t="s">
        <v>156</v>
      </c>
      <c r="C23" s="118">
        <v>99</v>
      </c>
      <c r="D23" s="94">
        <v>99</v>
      </c>
      <c r="E23" s="120">
        <v>114</v>
      </c>
      <c r="F23" s="94">
        <v>93</v>
      </c>
      <c r="G23" s="94">
        <v>93</v>
      </c>
      <c r="H23" s="94">
        <v>86</v>
      </c>
      <c r="I23" s="94">
        <v>108</v>
      </c>
      <c r="J23" s="107">
        <v>93</v>
      </c>
      <c r="K23" s="107">
        <v>123</v>
      </c>
      <c r="L23" s="107">
        <v>98</v>
      </c>
      <c r="M23" s="107">
        <v>93</v>
      </c>
      <c r="N23" s="107">
        <v>93</v>
      </c>
      <c r="O23" s="107">
        <v>112</v>
      </c>
      <c r="P23" s="107">
        <v>104</v>
      </c>
      <c r="Q23" s="121">
        <v>104</v>
      </c>
      <c r="R23" s="107">
        <f t="shared" si="2"/>
        <v>1200</v>
      </c>
      <c r="S23" s="122">
        <f t="shared" si="3"/>
        <v>1.5059484965614175E-2</v>
      </c>
      <c r="T23" s="107">
        <v>111</v>
      </c>
      <c r="U23" s="107">
        <v>106</v>
      </c>
      <c r="V23" s="107">
        <v>106</v>
      </c>
      <c r="W23" s="107">
        <v>84</v>
      </c>
      <c r="X23" s="108">
        <v>132</v>
      </c>
      <c r="Y23" s="108">
        <v>101</v>
      </c>
      <c r="Z23" s="108">
        <v>113</v>
      </c>
      <c r="AA23" s="108">
        <v>110</v>
      </c>
      <c r="AB23" s="108">
        <v>101</v>
      </c>
      <c r="AC23" s="108">
        <v>102</v>
      </c>
      <c r="AD23" s="108">
        <v>106</v>
      </c>
      <c r="AE23" s="123">
        <v>116</v>
      </c>
      <c r="AF23" s="107">
        <f t="shared" si="4"/>
        <v>1288</v>
      </c>
      <c r="AG23" s="122">
        <f t="shared" si="5"/>
        <v>1.5732066299422261E-2</v>
      </c>
      <c r="AH23" s="108">
        <v>102</v>
      </c>
      <c r="AI23" s="107">
        <v>116</v>
      </c>
      <c r="AJ23" s="107">
        <v>121</v>
      </c>
      <c r="AK23" s="107">
        <v>123</v>
      </c>
      <c r="AL23" s="107">
        <v>112</v>
      </c>
      <c r="AM23" s="107">
        <v>111</v>
      </c>
      <c r="AN23" s="107">
        <v>131</v>
      </c>
      <c r="AO23" s="107">
        <v>115</v>
      </c>
      <c r="AP23" s="107">
        <v>123</v>
      </c>
      <c r="AQ23" s="107">
        <v>164</v>
      </c>
      <c r="AR23" s="107">
        <v>120</v>
      </c>
      <c r="AS23" s="216">
        <v>116</v>
      </c>
      <c r="AT23" s="107">
        <f t="shared" si="0"/>
        <v>1454</v>
      </c>
      <c r="AU23" s="122">
        <f t="shared" si="6"/>
        <v>1.7583746523158784E-2</v>
      </c>
      <c r="AV23" s="107">
        <v>101</v>
      </c>
      <c r="AW23" s="107">
        <v>134</v>
      </c>
      <c r="AX23" s="107">
        <v>112</v>
      </c>
      <c r="AY23" s="107">
        <v>121</v>
      </c>
      <c r="AZ23" s="107">
        <v>143</v>
      </c>
      <c r="BA23" s="107">
        <v>137</v>
      </c>
      <c r="BB23" s="107">
        <v>134</v>
      </c>
      <c r="BC23" s="107">
        <v>133</v>
      </c>
      <c r="BD23" s="107">
        <v>150</v>
      </c>
      <c r="BE23" s="107">
        <v>155</v>
      </c>
      <c r="BF23" s="107">
        <v>127</v>
      </c>
      <c r="BG23" s="237"/>
      <c r="BH23" s="107">
        <f t="shared" si="1"/>
        <v>1447</v>
      </c>
      <c r="BI23" s="122">
        <f t="shared" si="7"/>
        <v>2.2800687014480878E-2</v>
      </c>
    </row>
    <row r="24" spans="1:61" x14ac:dyDescent="0.25">
      <c r="A24" s="106">
        <v>20</v>
      </c>
      <c r="B24" s="94" t="s">
        <v>157</v>
      </c>
      <c r="C24" s="118">
        <v>9</v>
      </c>
      <c r="D24" s="94">
        <v>10</v>
      </c>
      <c r="E24" s="120">
        <v>10</v>
      </c>
      <c r="F24" s="94">
        <v>5</v>
      </c>
      <c r="G24" s="94">
        <v>2</v>
      </c>
      <c r="H24" s="94">
        <v>13</v>
      </c>
      <c r="I24" s="94">
        <v>17</v>
      </c>
      <c r="J24" s="107">
        <v>8</v>
      </c>
      <c r="K24" s="107">
        <v>6</v>
      </c>
      <c r="L24" s="107">
        <v>3</v>
      </c>
      <c r="M24" s="107">
        <v>8</v>
      </c>
      <c r="N24" s="107">
        <v>14</v>
      </c>
      <c r="O24" s="107">
        <v>9</v>
      </c>
      <c r="P24" s="107">
        <v>12</v>
      </c>
      <c r="Q24" s="121">
        <v>8</v>
      </c>
      <c r="R24" s="107">
        <f t="shared" si="2"/>
        <v>105</v>
      </c>
      <c r="S24" s="122">
        <f t="shared" si="3"/>
        <v>1.3177049344912403E-3</v>
      </c>
      <c r="T24" s="107">
        <v>5</v>
      </c>
      <c r="U24" s="107">
        <v>7</v>
      </c>
      <c r="V24" s="107">
        <v>18</v>
      </c>
      <c r="W24" s="107">
        <v>45</v>
      </c>
      <c r="X24" s="108">
        <v>25</v>
      </c>
      <c r="Y24" s="108">
        <v>5</v>
      </c>
      <c r="Z24" s="108">
        <v>4</v>
      </c>
      <c r="AA24" s="108">
        <v>11</v>
      </c>
      <c r="AB24" s="108">
        <v>17</v>
      </c>
      <c r="AC24" s="108">
        <v>15</v>
      </c>
      <c r="AD24" s="108">
        <v>17</v>
      </c>
      <c r="AE24" s="123">
        <v>9</v>
      </c>
      <c r="AF24" s="107">
        <f t="shared" si="4"/>
        <v>178</v>
      </c>
      <c r="AG24" s="122">
        <f t="shared" si="5"/>
        <v>2.1741520196406541E-3</v>
      </c>
      <c r="AH24" s="108">
        <v>4</v>
      </c>
      <c r="AI24" s="107">
        <v>2</v>
      </c>
      <c r="AJ24" s="107">
        <v>6</v>
      </c>
      <c r="AK24" s="107">
        <v>46</v>
      </c>
      <c r="AL24" s="107">
        <v>21</v>
      </c>
      <c r="AM24" s="107">
        <v>7</v>
      </c>
      <c r="AN24" s="107">
        <v>3</v>
      </c>
      <c r="AO24" s="107">
        <v>9</v>
      </c>
      <c r="AP24" s="107">
        <v>15</v>
      </c>
      <c r="AQ24" s="107">
        <v>17</v>
      </c>
      <c r="AR24" s="107">
        <v>15</v>
      </c>
      <c r="AS24" s="216">
        <v>11</v>
      </c>
      <c r="AT24" s="107">
        <f t="shared" si="0"/>
        <v>156</v>
      </c>
      <c r="AU24" s="122">
        <f t="shared" si="6"/>
        <v>1.8865642762123595E-3</v>
      </c>
      <c r="AV24" s="107">
        <v>5</v>
      </c>
      <c r="AW24" s="107">
        <v>12</v>
      </c>
      <c r="AX24" s="107">
        <v>25</v>
      </c>
      <c r="AY24" s="107">
        <v>16</v>
      </c>
      <c r="AZ24" s="107">
        <v>22</v>
      </c>
      <c r="BA24" s="107">
        <v>4</v>
      </c>
      <c r="BB24" s="107">
        <v>2</v>
      </c>
      <c r="BC24" s="107">
        <v>2</v>
      </c>
      <c r="BD24" s="107">
        <v>11</v>
      </c>
      <c r="BE24" s="107">
        <v>8</v>
      </c>
      <c r="BF24" s="107">
        <v>15</v>
      </c>
      <c r="BG24" s="237"/>
      <c r="BH24" s="107">
        <f t="shared" si="1"/>
        <v>122</v>
      </c>
      <c r="BI24" s="122">
        <f t="shared" si="7"/>
        <v>1.9223799694310071E-3</v>
      </c>
    </row>
    <row r="25" spans="1:61" x14ac:dyDescent="0.25">
      <c r="A25" s="106">
        <v>21</v>
      </c>
      <c r="B25" s="94" t="s">
        <v>158</v>
      </c>
      <c r="C25" s="118">
        <v>270</v>
      </c>
      <c r="D25" s="94">
        <v>274</v>
      </c>
      <c r="E25" s="120">
        <v>299</v>
      </c>
      <c r="F25" s="94">
        <v>249</v>
      </c>
      <c r="G25" s="94">
        <v>227</v>
      </c>
      <c r="H25" s="94">
        <v>234</v>
      </c>
      <c r="I25" s="94">
        <v>247</v>
      </c>
      <c r="J25" s="107">
        <v>226</v>
      </c>
      <c r="K25" s="107">
        <v>213</v>
      </c>
      <c r="L25" s="107">
        <v>233</v>
      </c>
      <c r="M25" s="107">
        <v>225</v>
      </c>
      <c r="N25" s="107">
        <v>236</v>
      </c>
      <c r="O25" s="107">
        <v>235</v>
      </c>
      <c r="P25" s="107">
        <v>214</v>
      </c>
      <c r="Q25" s="121">
        <v>280</v>
      </c>
      <c r="R25" s="107">
        <f t="shared" si="2"/>
        <v>2819</v>
      </c>
      <c r="S25" s="122">
        <f t="shared" si="3"/>
        <v>3.5377240098388635E-2</v>
      </c>
      <c r="T25" s="107">
        <v>242</v>
      </c>
      <c r="U25" s="107">
        <v>265</v>
      </c>
      <c r="V25" s="107">
        <v>229</v>
      </c>
      <c r="W25" s="107">
        <v>233</v>
      </c>
      <c r="X25" s="108">
        <v>221</v>
      </c>
      <c r="Y25" s="108">
        <v>202</v>
      </c>
      <c r="Z25" s="108">
        <v>203</v>
      </c>
      <c r="AA25" s="108">
        <v>234</v>
      </c>
      <c r="AB25" s="108">
        <v>250</v>
      </c>
      <c r="AC25" s="108">
        <v>278</v>
      </c>
      <c r="AD25" s="108">
        <v>243</v>
      </c>
      <c r="AE25" s="123">
        <v>232</v>
      </c>
      <c r="AF25" s="107">
        <f t="shared" si="4"/>
        <v>2832</v>
      </c>
      <c r="AG25" s="122">
        <f t="shared" si="5"/>
        <v>3.4591002919226586E-2</v>
      </c>
      <c r="AH25" s="108">
        <v>255</v>
      </c>
      <c r="AI25" s="107">
        <v>262</v>
      </c>
      <c r="AJ25" s="107">
        <v>238</v>
      </c>
      <c r="AK25" s="107">
        <v>271</v>
      </c>
      <c r="AL25" s="107">
        <v>280</v>
      </c>
      <c r="AM25" s="107">
        <v>242</v>
      </c>
      <c r="AN25" s="107">
        <v>240</v>
      </c>
      <c r="AO25" s="107">
        <v>261</v>
      </c>
      <c r="AP25" s="107">
        <v>240</v>
      </c>
      <c r="AQ25" s="107">
        <v>284</v>
      </c>
      <c r="AR25" s="107">
        <v>245</v>
      </c>
      <c r="AS25" s="216">
        <v>238</v>
      </c>
      <c r="AT25" s="107">
        <f t="shared" si="0"/>
        <v>3056</v>
      </c>
      <c r="AU25" s="122">
        <f t="shared" si="6"/>
        <v>3.6957310436570322E-2</v>
      </c>
      <c r="AV25" s="107">
        <v>220</v>
      </c>
      <c r="AW25" s="107">
        <v>248</v>
      </c>
      <c r="AX25" s="107">
        <v>206</v>
      </c>
      <c r="AY25" s="107">
        <v>236</v>
      </c>
      <c r="AZ25" s="107">
        <v>238</v>
      </c>
      <c r="BA25" s="107">
        <v>273</v>
      </c>
      <c r="BB25" s="107">
        <v>239</v>
      </c>
      <c r="BC25" s="107">
        <v>226</v>
      </c>
      <c r="BD25" s="107">
        <v>251</v>
      </c>
      <c r="BE25" s="107">
        <v>231</v>
      </c>
      <c r="BF25" s="107">
        <v>216</v>
      </c>
      <c r="BG25" s="237"/>
      <c r="BH25" s="107">
        <f t="shared" si="1"/>
        <v>2584</v>
      </c>
      <c r="BI25" s="122">
        <f t="shared" si="7"/>
        <v>4.0716638041063298E-2</v>
      </c>
    </row>
    <row r="26" spans="1:61" x14ac:dyDescent="0.25">
      <c r="A26" s="106">
        <v>22</v>
      </c>
      <c r="B26" s="94" t="s">
        <v>159</v>
      </c>
      <c r="C26" s="118">
        <v>4</v>
      </c>
      <c r="D26" s="94">
        <v>0</v>
      </c>
      <c r="E26" s="120">
        <v>1</v>
      </c>
      <c r="F26" s="94">
        <v>3</v>
      </c>
      <c r="G26" s="94">
        <v>2</v>
      </c>
      <c r="H26" s="94">
        <v>4</v>
      </c>
      <c r="I26" s="94">
        <v>4</v>
      </c>
      <c r="J26" s="107">
        <v>3</v>
      </c>
      <c r="K26" s="107">
        <v>3</v>
      </c>
      <c r="L26" s="107">
        <v>2</v>
      </c>
      <c r="M26" s="107">
        <v>3</v>
      </c>
      <c r="N26" s="107">
        <v>4</v>
      </c>
      <c r="O26" s="107">
        <v>1</v>
      </c>
      <c r="P26" s="107">
        <v>2</v>
      </c>
      <c r="Q26" s="121">
        <v>6</v>
      </c>
      <c r="R26" s="107">
        <f t="shared" si="2"/>
        <v>37</v>
      </c>
      <c r="S26" s="122">
        <f t="shared" si="3"/>
        <v>4.6433411977310376E-4</v>
      </c>
      <c r="T26" s="107">
        <v>3</v>
      </c>
      <c r="U26" s="107">
        <v>7</v>
      </c>
      <c r="V26" s="107">
        <v>6</v>
      </c>
      <c r="W26" s="107">
        <v>4</v>
      </c>
      <c r="X26" s="108">
        <v>3</v>
      </c>
      <c r="Y26" s="108">
        <v>1</v>
      </c>
      <c r="Z26" s="108">
        <v>1</v>
      </c>
      <c r="AA26" s="108">
        <v>2</v>
      </c>
      <c r="AB26" s="108">
        <v>2</v>
      </c>
      <c r="AC26" s="108">
        <v>3</v>
      </c>
      <c r="AD26" s="108">
        <v>2</v>
      </c>
      <c r="AE26" s="123">
        <v>3</v>
      </c>
      <c r="AF26" s="107">
        <f t="shared" si="4"/>
        <v>37</v>
      </c>
      <c r="AG26" s="122">
        <f t="shared" si="5"/>
        <v>4.5193047599272025E-4</v>
      </c>
      <c r="AH26" s="108">
        <v>2</v>
      </c>
      <c r="AI26" s="107">
        <v>3</v>
      </c>
      <c r="AJ26" s="107">
        <v>6</v>
      </c>
      <c r="AK26" s="107">
        <v>3</v>
      </c>
      <c r="AL26" s="107">
        <v>6</v>
      </c>
      <c r="AM26" s="107">
        <v>6</v>
      </c>
      <c r="AN26" s="107">
        <v>6</v>
      </c>
      <c r="AO26" s="107">
        <v>4</v>
      </c>
      <c r="AP26" s="107">
        <v>2</v>
      </c>
      <c r="AQ26" s="107">
        <v>1</v>
      </c>
      <c r="AR26" s="107">
        <v>1</v>
      </c>
      <c r="AS26" s="216"/>
      <c r="AT26" s="107">
        <f t="shared" si="0"/>
        <v>40</v>
      </c>
      <c r="AU26" s="122">
        <f t="shared" si="6"/>
        <v>4.8373442979804089E-4</v>
      </c>
      <c r="AV26" s="107">
        <v>4</v>
      </c>
      <c r="AW26" s="107">
        <v>4</v>
      </c>
      <c r="AX26" s="107">
        <v>3</v>
      </c>
      <c r="AY26" s="107">
        <v>8</v>
      </c>
      <c r="AZ26" s="107">
        <v>9</v>
      </c>
      <c r="BA26" s="107">
        <v>4</v>
      </c>
      <c r="BB26" s="107">
        <v>5</v>
      </c>
      <c r="BC26" s="107">
        <v>5</v>
      </c>
      <c r="BD26" s="107">
        <v>1</v>
      </c>
      <c r="BE26" s="107">
        <v>3</v>
      </c>
      <c r="BF26" s="107">
        <v>4</v>
      </c>
      <c r="BG26" s="237"/>
      <c r="BH26" s="107">
        <f t="shared" si="1"/>
        <v>50</v>
      </c>
      <c r="BI26" s="122">
        <f t="shared" si="7"/>
        <v>7.8786064320942911E-4</v>
      </c>
    </row>
    <row r="27" spans="1:61" x14ac:dyDescent="0.25">
      <c r="A27" s="106">
        <v>23</v>
      </c>
      <c r="B27" s="94" t="s">
        <v>160</v>
      </c>
      <c r="C27" s="118">
        <v>139</v>
      </c>
      <c r="D27" s="94">
        <v>134</v>
      </c>
      <c r="E27" s="120">
        <v>135</v>
      </c>
      <c r="F27" s="94">
        <v>128</v>
      </c>
      <c r="G27" s="94">
        <v>136</v>
      </c>
      <c r="H27" s="94">
        <v>157</v>
      </c>
      <c r="I27" s="94">
        <v>149</v>
      </c>
      <c r="J27" s="107">
        <v>155</v>
      </c>
      <c r="K27" s="107">
        <v>161</v>
      </c>
      <c r="L27" s="107">
        <v>139</v>
      </c>
      <c r="M27" s="107">
        <v>152</v>
      </c>
      <c r="N27" s="107">
        <v>146</v>
      </c>
      <c r="O27" s="107">
        <v>130</v>
      </c>
      <c r="P27" s="107">
        <v>114</v>
      </c>
      <c r="Q27" s="121">
        <v>142</v>
      </c>
      <c r="R27" s="107">
        <f t="shared" si="2"/>
        <v>1709</v>
      </c>
      <c r="S27" s="122">
        <f t="shared" si="3"/>
        <v>2.1447216505195522E-2</v>
      </c>
      <c r="T27" s="107">
        <v>145</v>
      </c>
      <c r="U27" s="107">
        <v>142</v>
      </c>
      <c r="V27" s="107">
        <v>136</v>
      </c>
      <c r="W27" s="107">
        <v>154</v>
      </c>
      <c r="X27" s="108">
        <v>145</v>
      </c>
      <c r="Y27" s="108">
        <v>140</v>
      </c>
      <c r="Z27" s="108">
        <v>160</v>
      </c>
      <c r="AA27" s="108">
        <v>138</v>
      </c>
      <c r="AB27" s="108">
        <v>157</v>
      </c>
      <c r="AC27" s="108">
        <v>140</v>
      </c>
      <c r="AD27" s="108">
        <v>154</v>
      </c>
      <c r="AE27" s="123">
        <v>153</v>
      </c>
      <c r="AF27" s="107">
        <f t="shared" si="4"/>
        <v>1764</v>
      </c>
      <c r="AG27" s="122">
        <f t="shared" si="5"/>
        <v>2.1546090801382662E-2</v>
      </c>
      <c r="AH27" s="108">
        <v>158</v>
      </c>
      <c r="AI27" s="107">
        <v>173</v>
      </c>
      <c r="AJ27" s="107">
        <v>171</v>
      </c>
      <c r="AK27" s="107">
        <v>187</v>
      </c>
      <c r="AL27" s="107">
        <v>151</v>
      </c>
      <c r="AM27" s="107">
        <v>165</v>
      </c>
      <c r="AN27" s="107">
        <v>152</v>
      </c>
      <c r="AO27" s="107">
        <v>147</v>
      </c>
      <c r="AP27" s="107">
        <v>114</v>
      </c>
      <c r="AQ27" s="107">
        <v>163</v>
      </c>
      <c r="AR27" s="107">
        <v>145</v>
      </c>
      <c r="AS27" s="216">
        <v>150</v>
      </c>
      <c r="AT27" s="107">
        <f t="shared" si="0"/>
        <v>1876</v>
      </c>
      <c r="AU27" s="122">
        <f t="shared" si="6"/>
        <v>2.2687144757528116E-2</v>
      </c>
      <c r="AV27" s="107">
        <v>132</v>
      </c>
      <c r="AW27" s="107">
        <v>165</v>
      </c>
      <c r="AX27" s="107">
        <v>167</v>
      </c>
      <c r="AY27" s="107">
        <v>201</v>
      </c>
      <c r="AZ27" s="107">
        <v>181</v>
      </c>
      <c r="BA27" s="107">
        <v>156</v>
      </c>
      <c r="BB27" s="107">
        <v>192</v>
      </c>
      <c r="BC27" s="107">
        <v>158</v>
      </c>
      <c r="BD27" s="107">
        <v>159</v>
      </c>
      <c r="BE27" s="107">
        <v>156</v>
      </c>
      <c r="BF27" s="107">
        <v>138</v>
      </c>
      <c r="BG27" s="237"/>
      <c r="BH27" s="107">
        <f t="shared" si="1"/>
        <v>1805</v>
      </c>
      <c r="BI27" s="122">
        <f t="shared" si="7"/>
        <v>2.8441769219860392E-2</v>
      </c>
    </row>
    <row r="28" spans="1:61" x14ac:dyDescent="0.25">
      <c r="A28" s="106">
        <v>24</v>
      </c>
      <c r="B28" s="94" t="s">
        <v>161</v>
      </c>
      <c r="C28" s="118">
        <v>27</v>
      </c>
      <c r="D28" s="94">
        <v>31</v>
      </c>
      <c r="E28" s="120">
        <v>24</v>
      </c>
      <c r="F28" s="94">
        <v>14</v>
      </c>
      <c r="G28" s="94">
        <v>17</v>
      </c>
      <c r="H28" s="94">
        <v>15</v>
      </c>
      <c r="I28" s="94">
        <v>23</v>
      </c>
      <c r="J28" s="107">
        <v>24</v>
      </c>
      <c r="K28" s="107">
        <v>27</v>
      </c>
      <c r="L28" s="107">
        <v>20</v>
      </c>
      <c r="M28" s="107">
        <v>24</v>
      </c>
      <c r="N28" s="107">
        <v>22</v>
      </c>
      <c r="O28" s="107">
        <v>40</v>
      </c>
      <c r="P28" s="107">
        <v>20</v>
      </c>
      <c r="Q28" s="121">
        <v>21</v>
      </c>
      <c r="R28" s="107">
        <f t="shared" si="2"/>
        <v>267</v>
      </c>
      <c r="S28" s="122">
        <f t="shared" si="3"/>
        <v>3.3507354048491543E-3</v>
      </c>
      <c r="T28" s="107">
        <v>18</v>
      </c>
      <c r="U28" s="107">
        <v>22</v>
      </c>
      <c r="V28" s="107">
        <v>15</v>
      </c>
      <c r="W28" s="107">
        <v>21</v>
      </c>
      <c r="X28" s="108">
        <v>29</v>
      </c>
      <c r="Y28" s="108">
        <v>26</v>
      </c>
      <c r="Z28" s="108">
        <v>21</v>
      </c>
      <c r="AA28" s="108">
        <v>19</v>
      </c>
      <c r="AB28" s="108">
        <v>18</v>
      </c>
      <c r="AC28" s="108">
        <v>23</v>
      </c>
      <c r="AD28" s="108">
        <v>26</v>
      </c>
      <c r="AE28" s="123">
        <v>27</v>
      </c>
      <c r="AF28" s="107">
        <f t="shared" si="4"/>
        <v>265</v>
      </c>
      <c r="AG28" s="122">
        <f t="shared" si="5"/>
        <v>3.2367993550829963E-3</v>
      </c>
      <c r="AH28" s="108">
        <v>29</v>
      </c>
      <c r="AI28" s="107">
        <v>23</v>
      </c>
      <c r="AJ28" s="107">
        <v>20</v>
      </c>
      <c r="AK28" s="107">
        <v>19</v>
      </c>
      <c r="AL28" s="107">
        <v>29</v>
      </c>
      <c r="AM28" s="107">
        <v>24</v>
      </c>
      <c r="AN28" s="107">
        <v>26</v>
      </c>
      <c r="AO28" s="107">
        <v>24</v>
      </c>
      <c r="AP28" s="107">
        <v>22</v>
      </c>
      <c r="AQ28" s="107">
        <v>27</v>
      </c>
      <c r="AR28" s="107">
        <v>27</v>
      </c>
      <c r="AS28" s="216">
        <v>25</v>
      </c>
      <c r="AT28" s="107">
        <f t="shared" si="0"/>
        <v>295</v>
      </c>
      <c r="AU28" s="122">
        <f t="shared" si="6"/>
        <v>3.5675414197605514E-3</v>
      </c>
      <c r="AV28" s="107">
        <v>22</v>
      </c>
      <c r="AW28" s="107">
        <v>35</v>
      </c>
      <c r="AX28" s="107">
        <v>26</v>
      </c>
      <c r="AY28" s="107">
        <v>26</v>
      </c>
      <c r="AZ28" s="107">
        <v>28</v>
      </c>
      <c r="BA28" s="107">
        <v>25</v>
      </c>
      <c r="BB28" s="107">
        <v>18</v>
      </c>
      <c r="BC28" s="107">
        <v>27</v>
      </c>
      <c r="BD28" s="107">
        <v>16</v>
      </c>
      <c r="BE28" s="107">
        <v>29</v>
      </c>
      <c r="BF28" s="107">
        <v>22</v>
      </c>
      <c r="BG28" s="237"/>
      <c r="BH28" s="107">
        <f t="shared" si="1"/>
        <v>274</v>
      </c>
      <c r="BI28" s="122">
        <f t="shared" si="7"/>
        <v>4.3174763247876714E-3</v>
      </c>
    </row>
    <row r="29" spans="1:61" x14ac:dyDescent="0.25">
      <c r="A29" s="106">
        <v>25</v>
      </c>
      <c r="B29" s="94" t="s">
        <v>162</v>
      </c>
      <c r="C29" s="118">
        <v>281</v>
      </c>
      <c r="D29" s="94">
        <v>240</v>
      </c>
      <c r="E29" s="120">
        <v>262</v>
      </c>
      <c r="F29" s="94">
        <v>303</v>
      </c>
      <c r="G29" s="94">
        <v>294</v>
      </c>
      <c r="H29" s="94">
        <v>296</v>
      </c>
      <c r="I29" s="94">
        <v>303</v>
      </c>
      <c r="J29" s="107">
        <v>292</v>
      </c>
      <c r="K29" s="107">
        <v>280</v>
      </c>
      <c r="L29" s="107">
        <v>296</v>
      </c>
      <c r="M29" s="107">
        <v>306</v>
      </c>
      <c r="N29" s="107">
        <v>287</v>
      </c>
      <c r="O29" s="107">
        <v>301</v>
      </c>
      <c r="P29" s="107">
        <v>276</v>
      </c>
      <c r="Q29" s="121">
        <v>305</v>
      </c>
      <c r="R29" s="107">
        <f t="shared" si="2"/>
        <v>3539</v>
      </c>
      <c r="S29" s="122">
        <f t="shared" si="3"/>
        <v>4.4412931077757144E-2</v>
      </c>
      <c r="T29" s="107">
        <v>302</v>
      </c>
      <c r="U29" s="107">
        <v>319</v>
      </c>
      <c r="V29" s="107">
        <v>322</v>
      </c>
      <c r="W29" s="107">
        <v>352</v>
      </c>
      <c r="X29" s="108">
        <v>369</v>
      </c>
      <c r="Y29" s="108">
        <v>328</v>
      </c>
      <c r="Z29" s="108">
        <v>307</v>
      </c>
      <c r="AA29" s="108">
        <v>297</v>
      </c>
      <c r="AB29" s="108">
        <v>348</v>
      </c>
      <c r="AC29" s="108">
        <v>355</v>
      </c>
      <c r="AD29" s="108">
        <v>298</v>
      </c>
      <c r="AE29" s="123">
        <v>354</v>
      </c>
      <c r="AF29" s="107">
        <f t="shared" si="4"/>
        <v>3951</v>
      </c>
      <c r="AG29" s="122">
        <f t="shared" si="5"/>
        <v>4.825884623370913E-2</v>
      </c>
      <c r="AH29" s="108">
        <v>335</v>
      </c>
      <c r="AI29" s="107">
        <v>347</v>
      </c>
      <c r="AJ29" s="107">
        <v>376</v>
      </c>
      <c r="AK29" s="107">
        <v>379</v>
      </c>
      <c r="AL29" s="107">
        <v>364</v>
      </c>
      <c r="AM29" s="107">
        <v>335</v>
      </c>
      <c r="AN29" s="107">
        <v>340</v>
      </c>
      <c r="AO29" s="107">
        <v>343</v>
      </c>
      <c r="AP29" s="107">
        <v>360</v>
      </c>
      <c r="AQ29" s="107">
        <v>323</v>
      </c>
      <c r="AR29" s="107">
        <v>341</v>
      </c>
      <c r="AS29" s="216">
        <v>340</v>
      </c>
      <c r="AT29" s="107">
        <f t="shared" si="0"/>
        <v>4183</v>
      </c>
      <c r="AU29" s="122">
        <f t="shared" si="6"/>
        <v>5.0586527996130122E-2</v>
      </c>
      <c r="AV29" s="107">
        <v>363</v>
      </c>
      <c r="AW29" s="107">
        <v>406</v>
      </c>
      <c r="AX29" s="107">
        <v>396</v>
      </c>
      <c r="AY29" s="107">
        <v>418</v>
      </c>
      <c r="AZ29" s="107">
        <v>393</v>
      </c>
      <c r="BA29" s="107">
        <v>418</v>
      </c>
      <c r="BB29" s="107">
        <v>393</v>
      </c>
      <c r="BC29" s="107">
        <v>379</v>
      </c>
      <c r="BD29" s="107">
        <v>403</v>
      </c>
      <c r="BE29" s="107">
        <v>379</v>
      </c>
      <c r="BF29" s="107">
        <v>362</v>
      </c>
      <c r="BG29" s="237"/>
      <c r="BH29" s="107">
        <f t="shared" si="1"/>
        <v>4310</v>
      </c>
      <c r="BI29" s="122">
        <f t="shared" si="7"/>
        <v>6.7913587444652784E-2</v>
      </c>
    </row>
    <row r="30" spans="1:61" x14ac:dyDescent="0.25">
      <c r="A30" s="106">
        <v>26</v>
      </c>
      <c r="B30" s="105" t="s">
        <v>163</v>
      </c>
      <c r="C30" s="118">
        <v>1322</v>
      </c>
      <c r="D30" s="94">
        <v>1110</v>
      </c>
      <c r="E30" s="120">
        <v>1282</v>
      </c>
      <c r="F30" s="94">
        <v>1110</v>
      </c>
      <c r="G30" s="94">
        <v>1114</v>
      </c>
      <c r="H30" s="94">
        <v>1098</v>
      </c>
      <c r="I30" s="94">
        <v>1137</v>
      </c>
      <c r="J30" s="107">
        <v>1036</v>
      </c>
      <c r="K30" s="107">
        <v>1009</v>
      </c>
      <c r="L30" s="107">
        <v>972</v>
      </c>
      <c r="M30" s="107">
        <v>965</v>
      </c>
      <c r="N30" s="107">
        <v>1104</v>
      </c>
      <c r="O30" s="107">
        <v>1245</v>
      </c>
      <c r="P30" s="107">
        <v>1099</v>
      </c>
      <c r="Q30" s="121">
        <v>1187</v>
      </c>
      <c r="R30" s="107">
        <f t="shared" si="2"/>
        <v>13076</v>
      </c>
      <c r="S30" s="122">
        <f t="shared" si="3"/>
        <v>0.1640981878419758</v>
      </c>
      <c r="T30" s="107">
        <v>1050</v>
      </c>
      <c r="U30" s="107">
        <v>1067</v>
      </c>
      <c r="V30" s="107">
        <v>1068</v>
      </c>
      <c r="W30" s="107">
        <v>1198</v>
      </c>
      <c r="X30" s="108">
        <v>1099</v>
      </c>
      <c r="Y30" s="108">
        <v>1017</v>
      </c>
      <c r="Z30" s="108">
        <v>965</v>
      </c>
      <c r="AA30" s="108">
        <v>926</v>
      </c>
      <c r="AB30" s="108">
        <v>995</v>
      </c>
      <c r="AC30" s="108">
        <v>1089</v>
      </c>
      <c r="AD30" s="108">
        <v>913</v>
      </c>
      <c r="AE30" s="123">
        <v>1127</v>
      </c>
      <c r="AF30" s="107">
        <f t="shared" si="4"/>
        <v>12514</v>
      </c>
      <c r="AG30" s="122">
        <f t="shared" si="5"/>
        <v>0.1528502155830514</v>
      </c>
      <c r="AH30" s="108">
        <v>1093</v>
      </c>
      <c r="AI30" s="107">
        <v>1012</v>
      </c>
      <c r="AJ30" s="107">
        <v>963</v>
      </c>
      <c r="AK30" s="107">
        <v>1115</v>
      </c>
      <c r="AL30" s="107">
        <v>1033</v>
      </c>
      <c r="AM30" s="107">
        <v>915</v>
      </c>
      <c r="AN30" s="107">
        <v>1040</v>
      </c>
      <c r="AO30" s="107">
        <v>949</v>
      </c>
      <c r="AP30" s="107">
        <v>1080</v>
      </c>
      <c r="AQ30" s="107">
        <v>1131</v>
      </c>
      <c r="AR30" s="107">
        <v>1050</v>
      </c>
      <c r="AS30" s="216">
        <v>928</v>
      </c>
      <c r="AT30" s="107">
        <f t="shared" si="0"/>
        <v>12309</v>
      </c>
      <c r="AU30" s="122">
        <f t="shared" si="6"/>
        <v>0.14885717740960214</v>
      </c>
      <c r="AV30" s="107">
        <v>170</v>
      </c>
      <c r="AW30" s="107">
        <v>290</v>
      </c>
      <c r="AX30" s="107">
        <v>329</v>
      </c>
      <c r="AY30" s="107">
        <v>393</v>
      </c>
      <c r="AZ30" s="107">
        <v>405</v>
      </c>
      <c r="BA30" s="107">
        <v>358</v>
      </c>
      <c r="BB30" s="107">
        <v>306</v>
      </c>
      <c r="BC30" s="107">
        <v>321</v>
      </c>
      <c r="BD30" s="107">
        <v>338</v>
      </c>
      <c r="BE30" s="107">
        <v>344</v>
      </c>
      <c r="BF30" s="107">
        <v>291</v>
      </c>
      <c r="BG30" s="237"/>
      <c r="BH30" s="107">
        <f t="shared" si="1"/>
        <v>3545</v>
      </c>
      <c r="BI30" s="122">
        <f t="shared" si="7"/>
        <v>5.5859319603548521E-2</v>
      </c>
    </row>
    <row r="31" spans="1:61" x14ac:dyDescent="0.25">
      <c r="A31" s="106">
        <v>27</v>
      </c>
      <c r="B31" s="94" t="s">
        <v>164</v>
      </c>
      <c r="C31" s="118">
        <v>12</v>
      </c>
      <c r="D31" s="94">
        <v>6</v>
      </c>
      <c r="E31" s="120">
        <v>2</v>
      </c>
      <c r="F31" s="94">
        <v>5</v>
      </c>
      <c r="G31" s="94">
        <v>6</v>
      </c>
      <c r="H31" s="94">
        <v>3</v>
      </c>
      <c r="I31" s="94">
        <v>13</v>
      </c>
      <c r="J31" s="107">
        <v>8</v>
      </c>
      <c r="K31" s="107">
        <v>4</v>
      </c>
      <c r="L31" s="107">
        <v>6</v>
      </c>
      <c r="M31" s="107">
        <v>19</v>
      </c>
      <c r="N31" s="107">
        <v>10</v>
      </c>
      <c r="O31" s="107">
        <v>14</v>
      </c>
      <c r="P31" s="107">
        <v>9</v>
      </c>
      <c r="Q31" s="121">
        <v>4</v>
      </c>
      <c r="R31" s="107">
        <f t="shared" si="2"/>
        <v>101</v>
      </c>
      <c r="S31" s="122">
        <f t="shared" si="3"/>
        <v>1.2675066512725264E-3</v>
      </c>
      <c r="T31" s="107">
        <v>14</v>
      </c>
      <c r="U31" s="107">
        <v>11</v>
      </c>
      <c r="V31" s="107">
        <v>11</v>
      </c>
      <c r="W31" s="107">
        <v>13</v>
      </c>
      <c r="X31" s="108">
        <v>13</v>
      </c>
      <c r="Y31" s="108">
        <v>7</v>
      </c>
      <c r="Z31" s="108">
        <v>6</v>
      </c>
      <c r="AA31" s="108">
        <v>14</v>
      </c>
      <c r="AB31" s="108">
        <v>10</v>
      </c>
      <c r="AC31" s="108">
        <v>13</v>
      </c>
      <c r="AD31" s="108">
        <v>6</v>
      </c>
      <c r="AE31" s="123">
        <v>7</v>
      </c>
      <c r="AF31" s="107">
        <f t="shared" si="4"/>
        <v>125</v>
      </c>
      <c r="AG31" s="122">
        <f t="shared" si="5"/>
        <v>1.5267921486240548E-3</v>
      </c>
      <c r="AH31" s="108">
        <v>15</v>
      </c>
      <c r="AI31" s="107">
        <v>17</v>
      </c>
      <c r="AJ31" s="107">
        <v>9</v>
      </c>
      <c r="AK31" s="107">
        <v>17</v>
      </c>
      <c r="AL31" s="107">
        <v>9</v>
      </c>
      <c r="AM31" s="107">
        <v>13</v>
      </c>
      <c r="AN31" s="107">
        <v>24</v>
      </c>
      <c r="AO31" s="107">
        <v>13</v>
      </c>
      <c r="AP31" s="107">
        <v>11</v>
      </c>
      <c r="AQ31" s="107">
        <v>11</v>
      </c>
      <c r="AR31" s="107">
        <v>11</v>
      </c>
      <c r="AS31" s="216">
        <v>11</v>
      </c>
      <c r="AT31" s="107">
        <f t="shared" si="0"/>
        <v>161</v>
      </c>
      <c r="AU31" s="122">
        <f t="shared" si="6"/>
        <v>1.9470310799371145E-3</v>
      </c>
      <c r="AV31" s="107">
        <v>10</v>
      </c>
      <c r="AW31" s="107">
        <v>18</v>
      </c>
      <c r="AX31" s="107">
        <v>19</v>
      </c>
      <c r="AY31" s="107">
        <v>14</v>
      </c>
      <c r="AZ31" s="107">
        <v>13</v>
      </c>
      <c r="BA31" s="107">
        <v>10</v>
      </c>
      <c r="BB31" s="107">
        <v>13</v>
      </c>
      <c r="BC31" s="107">
        <v>12</v>
      </c>
      <c r="BD31" s="107">
        <v>4</v>
      </c>
      <c r="BE31" s="107">
        <v>7</v>
      </c>
      <c r="BF31" s="107">
        <v>4</v>
      </c>
      <c r="BG31" s="237"/>
      <c r="BH31" s="107">
        <f t="shared" si="1"/>
        <v>124</v>
      </c>
      <c r="BI31" s="122">
        <f t="shared" si="7"/>
        <v>1.9538943951593842E-3</v>
      </c>
    </row>
    <row r="32" spans="1:61" x14ac:dyDescent="0.25">
      <c r="A32" s="106">
        <v>28</v>
      </c>
      <c r="B32" s="94" t="s">
        <v>165</v>
      </c>
      <c r="C32" s="118">
        <v>218</v>
      </c>
      <c r="D32" s="94">
        <v>186</v>
      </c>
      <c r="E32" s="120">
        <v>207</v>
      </c>
      <c r="F32" s="94">
        <v>204</v>
      </c>
      <c r="G32" s="94">
        <v>198</v>
      </c>
      <c r="H32" s="94">
        <v>190</v>
      </c>
      <c r="I32" s="94">
        <v>224</v>
      </c>
      <c r="J32" s="107">
        <v>202</v>
      </c>
      <c r="K32" s="107">
        <v>217</v>
      </c>
      <c r="L32" s="107">
        <v>197</v>
      </c>
      <c r="M32" s="107">
        <v>180</v>
      </c>
      <c r="N32" s="107">
        <v>189</v>
      </c>
      <c r="O32" s="107">
        <v>203</v>
      </c>
      <c r="P32" s="107">
        <v>177</v>
      </c>
      <c r="Q32" s="121">
        <v>191</v>
      </c>
      <c r="R32" s="107">
        <f t="shared" si="2"/>
        <v>2372</v>
      </c>
      <c r="S32" s="122">
        <f t="shared" si="3"/>
        <v>2.9767581948697355E-2</v>
      </c>
      <c r="T32" s="107">
        <v>203</v>
      </c>
      <c r="U32" s="107">
        <v>192</v>
      </c>
      <c r="V32" s="107">
        <v>191</v>
      </c>
      <c r="W32" s="107">
        <v>198</v>
      </c>
      <c r="X32" s="108">
        <v>171</v>
      </c>
      <c r="Y32" s="108">
        <v>180</v>
      </c>
      <c r="Z32" s="108">
        <v>202</v>
      </c>
      <c r="AA32" s="108">
        <v>186</v>
      </c>
      <c r="AB32" s="108">
        <v>229</v>
      </c>
      <c r="AC32" s="108">
        <v>213</v>
      </c>
      <c r="AD32" s="108">
        <v>179</v>
      </c>
      <c r="AE32" s="123">
        <v>223</v>
      </c>
      <c r="AF32" s="107">
        <f t="shared" si="4"/>
        <v>2367</v>
      </c>
      <c r="AG32" s="122">
        <f t="shared" si="5"/>
        <v>2.8911336126345104E-2</v>
      </c>
      <c r="AH32" s="108">
        <v>211</v>
      </c>
      <c r="AI32" s="107">
        <v>235</v>
      </c>
      <c r="AJ32" s="107">
        <v>222</v>
      </c>
      <c r="AK32" s="107">
        <v>224</v>
      </c>
      <c r="AL32" s="107">
        <v>206</v>
      </c>
      <c r="AM32" s="107">
        <v>207</v>
      </c>
      <c r="AN32" s="107">
        <v>240</v>
      </c>
      <c r="AO32" s="107">
        <v>203</v>
      </c>
      <c r="AP32" s="107">
        <v>219</v>
      </c>
      <c r="AQ32" s="107">
        <v>220</v>
      </c>
      <c r="AR32" s="107">
        <v>201</v>
      </c>
      <c r="AS32" s="216">
        <v>199</v>
      </c>
      <c r="AT32" s="107">
        <f t="shared" si="0"/>
        <v>2587</v>
      </c>
      <c r="AU32" s="122">
        <f t="shared" si="6"/>
        <v>3.1285524247188293E-2</v>
      </c>
      <c r="AV32" s="107">
        <v>200</v>
      </c>
      <c r="AW32" s="107">
        <v>200</v>
      </c>
      <c r="AX32" s="107">
        <v>231</v>
      </c>
      <c r="AY32" s="107">
        <v>231</v>
      </c>
      <c r="AZ32" s="107">
        <v>223</v>
      </c>
      <c r="BA32" s="107">
        <v>209</v>
      </c>
      <c r="BB32" s="107">
        <v>219</v>
      </c>
      <c r="BC32" s="107">
        <v>239</v>
      </c>
      <c r="BD32" s="107">
        <v>196</v>
      </c>
      <c r="BE32" s="107">
        <v>202</v>
      </c>
      <c r="BF32" s="107">
        <v>207</v>
      </c>
      <c r="BG32" s="237"/>
      <c r="BH32" s="107">
        <f t="shared" si="1"/>
        <v>2357</v>
      </c>
      <c r="BI32" s="122">
        <f t="shared" si="7"/>
        <v>3.7139750720892491E-2</v>
      </c>
    </row>
    <row r="33" spans="1:61" x14ac:dyDescent="0.25">
      <c r="A33" s="106">
        <v>29</v>
      </c>
      <c r="B33" s="94" t="s">
        <v>166</v>
      </c>
      <c r="C33" s="118">
        <v>341</v>
      </c>
      <c r="D33" s="94">
        <v>359</v>
      </c>
      <c r="E33" s="120">
        <v>360</v>
      </c>
      <c r="F33" s="94">
        <v>274</v>
      </c>
      <c r="G33" s="94">
        <v>361</v>
      </c>
      <c r="H33" s="94">
        <v>403</v>
      </c>
      <c r="I33" s="94">
        <v>399</v>
      </c>
      <c r="J33" s="107">
        <v>392</v>
      </c>
      <c r="K33" s="107">
        <v>430</v>
      </c>
      <c r="L33" s="107">
        <v>392</v>
      </c>
      <c r="M33" s="107">
        <v>450</v>
      </c>
      <c r="N33" s="107">
        <v>499</v>
      </c>
      <c r="O33" s="107">
        <v>447</v>
      </c>
      <c r="P33" s="107">
        <v>371</v>
      </c>
      <c r="Q33" s="121">
        <v>376</v>
      </c>
      <c r="R33" s="107">
        <f t="shared" si="2"/>
        <v>4794</v>
      </c>
      <c r="S33" s="122">
        <f t="shared" si="3"/>
        <v>6.016264243762863E-2</v>
      </c>
      <c r="T33" s="107">
        <v>312</v>
      </c>
      <c r="U33" s="107">
        <v>375</v>
      </c>
      <c r="V33" s="107">
        <v>411</v>
      </c>
      <c r="W33" s="107">
        <v>444</v>
      </c>
      <c r="X33" s="108">
        <v>404</v>
      </c>
      <c r="Y33" s="108">
        <v>370</v>
      </c>
      <c r="Z33" s="108">
        <v>441</v>
      </c>
      <c r="AA33" s="108">
        <v>544</v>
      </c>
      <c r="AB33" s="108">
        <v>435</v>
      </c>
      <c r="AC33" s="108">
        <v>517</v>
      </c>
      <c r="AD33" s="108">
        <v>397</v>
      </c>
      <c r="AE33" s="123">
        <v>279</v>
      </c>
      <c r="AF33" s="107">
        <f t="shared" si="4"/>
        <v>4929</v>
      </c>
      <c r="AG33" s="122">
        <f t="shared" si="5"/>
        <v>6.0204468004543731E-2</v>
      </c>
      <c r="AH33" s="108">
        <v>314</v>
      </c>
      <c r="AI33" s="107">
        <v>313</v>
      </c>
      <c r="AJ33" s="107">
        <v>388</v>
      </c>
      <c r="AK33" s="107">
        <v>414</v>
      </c>
      <c r="AL33" s="107">
        <v>416</v>
      </c>
      <c r="AM33" s="107">
        <v>415</v>
      </c>
      <c r="AN33" s="107">
        <v>441</v>
      </c>
      <c r="AO33" s="107">
        <v>522</v>
      </c>
      <c r="AP33" s="107">
        <v>438</v>
      </c>
      <c r="AQ33" s="107">
        <v>462</v>
      </c>
      <c r="AR33" s="107">
        <v>390</v>
      </c>
      <c r="AS33" s="216">
        <v>266</v>
      </c>
      <c r="AT33" s="107">
        <f t="shared" si="0"/>
        <v>4779</v>
      </c>
      <c r="AU33" s="122">
        <f t="shared" si="6"/>
        <v>5.7794171000120936E-2</v>
      </c>
      <c r="AV33" s="107">
        <v>162</v>
      </c>
      <c r="AW33" s="107">
        <v>310</v>
      </c>
      <c r="AX33" s="107">
        <v>350</v>
      </c>
      <c r="AY33" s="107">
        <v>402</v>
      </c>
      <c r="AZ33" s="107">
        <v>399</v>
      </c>
      <c r="BA33" s="107">
        <v>406</v>
      </c>
      <c r="BB33" s="107">
        <v>355</v>
      </c>
      <c r="BC33" s="107">
        <v>358</v>
      </c>
      <c r="BD33" s="107">
        <v>438</v>
      </c>
      <c r="BE33" s="107">
        <v>273</v>
      </c>
      <c r="BF33" s="107">
        <v>318</v>
      </c>
      <c r="BG33" s="237"/>
      <c r="BH33" s="107">
        <f t="shared" si="1"/>
        <v>3771</v>
      </c>
      <c r="BI33" s="122">
        <f t="shared" si="7"/>
        <v>5.9420449710855146E-2</v>
      </c>
    </row>
    <row r="34" spans="1:61" x14ac:dyDescent="0.25">
      <c r="A34" s="106">
        <v>30</v>
      </c>
      <c r="B34" s="94" t="s">
        <v>167</v>
      </c>
      <c r="C34" s="118">
        <v>153</v>
      </c>
      <c r="D34" s="94">
        <v>134</v>
      </c>
      <c r="E34" s="120">
        <v>140</v>
      </c>
      <c r="F34" s="94">
        <v>149</v>
      </c>
      <c r="G34" s="94">
        <v>157</v>
      </c>
      <c r="H34" s="94">
        <v>168</v>
      </c>
      <c r="I34" s="94">
        <v>210</v>
      </c>
      <c r="J34" s="107">
        <v>173</v>
      </c>
      <c r="K34" s="107">
        <v>170</v>
      </c>
      <c r="L34" s="107">
        <v>168</v>
      </c>
      <c r="M34" s="107">
        <v>154</v>
      </c>
      <c r="N34" s="107">
        <v>138</v>
      </c>
      <c r="O34" s="107">
        <v>151</v>
      </c>
      <c r="P34" s="107">
        <v>115</v>
      </c>
      <c r="Q34" s="121">
        <v>120</v>
      </c>
      <c r="R34" s="107">
        <f t="shared" si="2"/>
        <v>1873</v>
      </c>
      <c r="S34" s="122">
        <f t="shared" si="3"/>
        <v>2.3505346117162793E-2</v>
      </c>
      <c r="T34" s="107">
        <v>108</v>
      </c>
      <c r="U34" s="107">
        <v>143</v>
      </c>
      <c r="V34" s="107">
        <v>153</v>
      </c>
      <c r="W34" s="107">
        <v>220</v>
      </c>
      <c r="X34" s="108">
        <v>162</v>
      </c>
      <c r="Y34" s="108">
        <v>163</v>
      </c>
      <c r="Z34" s="108">
        <v>146</v>
      </c>
      <c r="AA34" s="108">
        <v>158</v>
      </c>
      <c r="AB34" s="108">
        <v>142</v>
      </c>
      <c r="AC34" s="108">
        <v>127</v>
      </c>
      <c r="AD34" s="108">
        <v>159</v>
      </c>
      <c r="AE34" s="123">
        <v>171</v>
      </c>
      <c r="AF34" s="107">
        <f t="shared" si="4"/>
        <v>1852</v>
      </c>
      <c r="AG34" s="122">
        <f t="shared" si="5"/>
        <v>2.2620952474013998E-2</v>
      </c>
      <c r="AH34" s="108">
        <v>104</v>
      </c>
      <c r="AI34" s="107">
        <v>169</v>
      </c>
      <c r="AJ34" s="107">
        <v>168</v>
      </c>
      <c r="AK34" s="107">
        <v>187</v>
      </c>
      <c r="AL34" s="107">
        <v>190</v>
      </c>
      <c r="AM34" s="107">
        <v>186</v>
      </c>
      <c r="AN34" s="107">
        <v>156</v>
      </c>
      <c r="AO34" s="107">
        <v>161</v>
      </c>
      <c r="AP34" s="107">
        <v>141</v>
      </c>
      <c r="AQ34" s="107">
        <v>150</v>
      </c>
      <c r="AR34" s="107">
        <v>134</v>
      </c>
      <c r="AS34" s="216">
        <v>129</v>
      </c>
      <c r="AT34" s="107">
        <f t="shared" si="0"/>
        <v>1875</v>
      </c>
      <c r="AU34" s="122">
        <f t="shared" si="6"/>
        <v>2.2675051396783167E-2</v>
      </c>
      <c r="AV34" s="107">
        <v>133</v>
      </c>
      <c r="AW34" s="107">
        <v>159</v>
      </c>
      <c r="AX34" s="107">
        <v>216</v>
      </c>
      <c r="AY34" s="107">
        <v>239</v>
      </c>
      <c r="AZ34" s="107">
        <v>212</v>
      </c>
      <c r="BA34" s="107">
        <v>195</v>
      </c>
      <c r="BB34" s="107">
        <v>170</v>
      </c>
      <c r="BC34" s="107">
        <v>128</v>
      </c>
      <c r="BD34" s="107">
        <v>124</v>
      </c>
      <c r="BE34" s="107">
        <v>138</v>
      </c>
      <c r="BF34" s="107">
        <v>146</v>
      </c>
      <c r="BG34" s="237"/>
      <c r="BH34" s="107">
        <f t="shared" si="1"/>
        <v>1860</v>
      </c>
      <c r="BI34" s="122">
        <f t="shared" si="7"/>
        <v>2.9308415927390762E-2</v>
      </c>
    </row>
    <row r="35" spans="1:61" x14ac:dyDescent="0.25">
      <c r="A35" s="106">
        <v>31</v>
      </c>
      <c r="B35" s="105" t="s">
        <v>168</v>
      </c>
      <c r="C35" s="118">
        <v>430</v>
      </c>
      <c r="D35" s="94">
        <v>389</v>
      </c>
      <c r="E35" s="120">
        <v>424</v>
      </c>
      <c r="F35" s="94">
        <v>360</v>
      </c>
      <c r="G35" s="94">
        <v>385</v>
      </c>
      <c r="H35" s="94">
        <v>384</v>
      </c>
      <c r="I35" s="94">
        <v>432</v>
      </c>
      <c r="J35" s="107">
        <v>402</v>
      </c>
      <c r="K35" s="107">
        <v>399</v>
      </c>
      <c r="L35" s="107">
        <v>445</v>
      </c>
      <c r="M35" s="107">
        <v>421</v>
      </c>
      <c r="N35" s="107">
        <v>429</v>
      </c>
      <c r="O35" s="107">
        <v>424</v>
      </c>
      <c r="P35" s="107">
        <v>409</v>
      </c>
      <c r="Q35" s="121">
        <v>470</v>
      </c>
      <c r="R35" s="107">
        <f t="shared" si="2"/>
        <v>4960</v>
      </c>
      <c r="S35" s="122">
        <f t="shared" si="3"/>
        <v>6.2245871191205261E-2</v>
      </c>
      <c r="T35" s="107">
        <v>501</v>
      </c>
      <c r="U35" s="107">
        <v>505</v>
      </c>
      <c r="V35" s="107">
        <v>499</v>
      </c>
      <c r="W35" s="107">
        <v>562</v>
      </c>
      <c r="X35" s="108">
        <v>532</v>
      </c>
      <c r="Y35" s="108">
        <v>514</v>
      </c>
      <c r="Z35" s="108">
        <v>460</v>
      </c>
      <c r="AA35" s="108">
        <v>459</v>
      </c>
      <c r="AB35" s="108">
        <v>511</v>
      </c>
      <c r="AC35" s="108">
        <v>464</v>
      </c>
      <c r="AD35" s="108">
        <v>413</v>
      </c>
      <c r="AE35" s="123">
        <v>455</v>
      </c>
      <c r="AF35" s="107">
        <f t="shared" si="4"/>
        <v>5875</v>
      </c>
      <c r="AG35" s="122">
        <f t="shared" si="5"/>
        <v>7.1759230985330574E-2</v>
      </c>
      <c r="AH35" s="108">
        <v>421</v>
      </c>
      <c r="AI35" s="107">
        <v>467</v>
      </c>
      <c r="AJ35" s="107">
        <v>489</v>
      </c>
      <c r="AK35" s="107">
        <v>538</v>
      </c>
      <c r="AL35" s="107">
        <v>533</v>
      </c>
      <c r="AM35" s="107">
        <v>441</v>
      </c>
      <c r="AN35" s="107">
        <v>465</v>
      </c>
      <c r="AO35" s="107">
        <v>428</v>
      </c>
      <c r="AP35" s="107">
        <v>476</v>
      </c>
      <c r="AQ35" s="107">
        <v>462</v>
      </c>
      <c r="AR35" s="107">
        <v>435</v>
      </c>
      <c r="AS35" s="216">
        <v>399</v>
      </c>
      <c r="AT35" s="107">
        <f t="shared" si="0"/>
        <v>5554</v>
      </c>
      <c r="AU35" s="122">
        <f t="shared" si="6"/>
        <v>6.7166525577457975E-2</v>
      </c>
      <c r="AV35" s="107">
        <v>331</v>
      </c>
      <c r="AW35" s="107">
        <v>437</v>
      </c>
      <c r="AX35" s="107">
        <v>441</v>
      </c>
      <c r="AY35" s="107">
        <v>447</v>
      </c>
      <c r="AZ35" s="107">
        <v>476</v>
      </c>
      <c r="BA35" s="107">
        <v>454</v>
      </c>
      <c r="BB35" s="107">
        <v>410</v>
      </c>
      <c r="BC35" s="107">
        <v>435</v>
      </c>
      <c r="BD35" s="107">
        <v>480</v>
      </c>
      <c r="BE35" s="107">
        <v>398</v>
      </c>
      <c r="BF35" s="107">
        <v>372</v>
      </c>
      <c r="BG35" s="237"/>
      <c r="BH35" s="107">
        <f t="shared" si="1"/>
        <v>4681</v>
      </c>
      <c r="BI35" s="122">
        <f t="shared" si="7"/>
        <v>7.3759513417266748E-2</v>
      </c>
    </row>
    <row r="36" spans="1:61" x14ac:dyDescent="0.25">
      <c r="A36" s="94">
        <v>32</v>
      </c>
      <c r="B36" s="94" t="s">
        <v>169</v>
      </c>
      <c r="C36" s="94">
        <v>120</v>
      </c>
      <c r="D36" s="94">
        <v>85</v>
      </c>
      <c r="E36" s="94">
        <v>105</v>
      </c>
      <c r="F36" s="94">
        <v>161</v>
      </c>
      <c r="G36" s="94">
        <v>136</v>
      </c>
      <c r="H36" s="94">
        <v>126</v>
      </c>
      <c r="I36" s="94">
        <v>156</v>
      </c>
      <c r="J36" s="107">
        <v>127</v>
      </c>
      <c r="K36" s="107">
        <v>138</v>
      </c>
      <c r="L36" s="107">
        <v>152</v>
      </c>
      <c r="M36" s="107">
        <v>122</v>
      </c>
      <c r="N36" s="107">
        <v>117</v>
      </c>
      <c r="O36" s="107">
        <v>107</v>
      </c>
      <c r="P36" s="107">
        <v>118</v>
      </c>
      <c r="Q36" s="107">
        <v>104</v>
      </c>
      <c r="R36" s="107">
        <f t="shared" si="2"/>
        <v>1564</v>
      </c>
      <c r="S36" s="219">
        <f t="shared" si="3"/>
        <v>1.9627528738517142E-2</v>
      </c>
      <c r="T36" s="107">
        <v>124</v>
      </c>
      <c r="U36" s="107">
        <v>125</v>
      </c>
      <c r="V36" s="107">
        <v>138</v>
      </c>
      <c r="W36" s="107">
        <v>170</v>
      </c>
      <c r="X36" s="108">
        <v>163</v>
      </c>
      <c r="Y36" s="108">
        <v>128</v>
      </c>
      <c r="Z36" s="108">
        <v>128</v>
      </c>
      <c r="AA36" s="108">
        <v>140</v>
      </c>
      <c r="AB36" s="108">
        <v>111</v>
      </c>
      <c r="AC36" s="108">
        <v>127</v>
      </c>
      <c r="AD36" s="108">
        <v>125</v>
      </c>
      <c r="AE36" s="108">
        <v>134</v>
      </c>
      <c r="AF36" s="107">
        <f t="shared" si="4"/>
        <v>1613</v>
      </c>
      <c r="AG36" s="219">
        <f t="shared" si="5"/>
        <v>1.9701725885844804E-2</v>
      </c>
      <c r="AH36" s="108">
        <v>126</v>
      </c>
      <c r="AI36" s="107">
        <v>173</v>
      </c>
      <c r="AJ36" s="107">
        <v>166</v>
      </c>
      <c r="AK36" s="107">
        <v>180</v>
      </c>
      <c r="AL36" s="107">
        <v>162</v>
      </c>
      <c r="AM36" s="107">
        <v>144</v>
      </c>
      <c r="AN36" s="107">
        <v>151</v>
      </c>
      <c r="AO36" s="107">
        <v>113</v>
      </c>
      <c r="AP36" s="107">
        <v>108</v>
      </c>
      <c r="AQ36" s="107">
        <v>111</v>
      </c>
      <c r="AR36" s="107">
        <v>120</v>
      </c>
      <c r="AS36" s="92">
        <v>109</v>
      </c>
      <c r="AT36" s="107">
        <f t="shared" si="0"/>
        <v>1663</v>
      </c>
      <c r="AU36" s="219">
        <f t="shared" si="6"/>
        <v>2.0111258918853549E-2</v>
      </c>
      <c r="AV36" s="107">
        <v>150</v>
      </c>
      <c r="AW36" s="107">
        <v>207</v>
      </c>
      <c r="AX36" s="107">
        <v>210</v>
      </c>
      <c r="AY36" s="107">
        <v>221</v>
      </c>
      <c r="AZ36" s="107">
        <v>239</v>
      </c>
      <c r="BA36" s="107">
        <v>201</v>
      </c>
      <c r="BB36" s="107">
        <v>205</v>
      </c>
      <c r="BC36" s="107">
        <v>184</v>
      </c>
      <c r="BD36" s="107">
        <v>170</v>
      </c>
      <c r="BE36" s="107">
        <v>120</v>
      </c>
      <c r="BF36" s="107">
        <v>116</v>
      </c>
      <c r="BG36" s="93"/>
      <c r="BH36" s="107">
        <f t="shared" si="1"/>
        <v>2023</v>
      </c>
      <c r="BI36" s="219">
        <f t="shared" si="7"/>
        <v>3.1876841624253499E-2</v>
      </c>
    </row>
    <row r="37" spans="1:61" x14ac:dyDescent="0.25">
      <c r="A37" s="94">
        <v>36</v>
      </c>
      <c r="B37" s="94" t="s">
        <v>228</v>
      </c>
      <c r="C37" s="94"/>
      <c r="D37" s="94"/>
      <c r="E37" s="94"/>
      <c r="F37" s="94"/>
      <c r="G37" s="94"/>
      <c r="H37" s="94"/>
      <c r="I37" s="94"/>
      <c r="J37" s="107"/>
      <c r="K37" s="107"/>
      <c r="L37" s="107"/>
      <c r="M37" s="107"/>
      <c r="N37" s="107"/>
      <c r="O37" s="107"/>
      <c r="P37" s="107"/>
      <c r="Q37" s="107"/>
      <c r="R37" s="107"/>
      <c r="S37" s="122"/>
      <c r="T37" s="107"/>
      <c r="U37" s="107"/>
      <c r="V37" s="107"/>
      <c r="W37" s="107"/>
      <c r="X37" s="108"/>
      <c r="Y37" s="108"/>
      <c r="Z37" s="108"/>
      <c r="AA37" s="108"/>
      <c r="AB37" s="108"/>
      <c r="AC37" s="108"/>
      <c r="AD37" s="108"/>
      <c r="AE37" s="108"/>
      <c r="AF37" s="107"/>
      <c r="AG37" s="122"/>
      <c r="AH37" s="108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94">
        <v>309</v>
      </c>
      <c r="AT37" s="107">
        <f t="shared" si="0"/>
        <v>309</v>
      </c>
      <c r="AU37" s="219">
        <f t="shared" si="6"/>
        <v>3.7368484701898659E-3</v>
      </c>
      <c r="AV37" s="107">
        <v>1237</v>
      </c>
      <c r="AW37" s="107">
        <v>1022</v>
      </c>
      <c r="AX37" s="107">
        <v>1066</v>
      </c>
      <c r="AY37" s="107">
        <v>1076</v>
      </c>
      <c r="AZ37" s="107">
        <v>1053</v>
      </c>
      <c r="BA37" s="107">
        <v>1150</v>
      </c>
      <c r="BB37" s="107">
        <v>1147</v>
      </c>
      <c r="BC37" s="107">
        <v>1048</v>
      </c>
      <c r="BD37" s="107">
        <v>1101</v>
      </c>
      <c r="BE37" s="107">
        <v>1176</v>
      </c>
      <c r="BF37" s="107">
        <v>1039</v>
      </c>
      <c r="BG37" s="107"/>
      <c r="BH37" s="107">
        <f t="shared" si="1"/>
        <v>12115</v>
      </c>
      <c r="BI37" s="219">
        <f t="shared" si="7"/>
        <v>0.19089863384964467</v>
      </c>
    </row>
    <row r="38" spans="1:61" ht="16.5" thickBot="1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14">
        <f>SUM(R5:R36)</f>
        <v>79684</v>
      </c>
      <c r="S38" s="122">
        <f t="shared" si="3"/>
        <v>1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14">
        <f>SUM(AF5:AF37)</f>
        <v>81871</v>
      </c>
      <c r="AG38" s="120"/>
      <c r="AH38" s="27"/>
      <c r="AI38" s="27"/>
      <c r="AJ38" s="27"/>
      <c r="AT38" s="114">
        <f>SUM(AT5:AT37)</f>
        <v>82999</v>
      </c>
      <c r="AU38" s="120"/>
      <c r="AV38" s="114"/>
      <c r="AW38" s="114"/>
      <c r="AX38" s="114"/>
      <c r="AY38" s="209"/>
      <c r="AZ38" s="209"/>
      <c r="BA38" s="209"/>
      <c r="BB38" s="209"/>
      <c r="BC38" s="209"/>
      <c r="BD38" s="209"/>
      <c r="BE38" s="209"/>
      <c r="BF38" s="209"/>
      <c r="BG38" s="209"/>
      <c r="BH38" s="114">
        <f>SUM(BH5:BH37)</f>
        <v>75578</v>
      </c>
      <c r="BI38" s="120"/>
    </row>
    <row r="39" spans="1:61" ht="32.1" customHeight="1" x14ac:dyDescent="0.25">
      <c r="A39" s="109" t="s">
        <v>170</v>
      </c>
      <c r="B39" s="110" t="s">
        <v>171</v>
      </c>
      <c r="C39" s="286" t="s">
        <v>172</v>
      </c>
      <c r="D39" s="286"/>
      <c r="E39" s="286"/>
      <c r="F39" s="287" t="s">
        <v>173</v>
      </c>
      <c r="G39" s="287"/>
      <c r="H39" s="28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BH39" t="s">
        <v>170</v>
      </c>
      <c r="BI39" t="s">
        <v>245</v>
      </c>
    </row>
    <row r="40" spans="1:61" x14ac:dyDescent="0.25">
      <c r="A40" s="111"/>
      <c r="B40" s="112"/>
      <c r="C40" s="27"/>
      <c r="D40" s="27"/>
      <c r="E40" s="27"/>
      <c r="F40" s="287"/>
      <c r="G40" s="287"/>
      <c r="H40" s="28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61" x14ac:dyDescent="0.25">
      <c r="A41" s="111" t="s">
        <v>182</v>
      </c>
      <c r="B41" s="27"/>
      <c r="C41" s="27"/>
      <c r="D41" s="27"/>
      <c r="E41" s="27"/>
      <c r="F41" s="287"/>
      <c r="G41" s="287"/>
      <c r="H41" s="28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BH41" t="s">
        <v>182</v>
      </c>
    </row>
    <row r="42" spans="1:61" x14ac:dyDescent="0.25">
      <c r="A42" s="111"/>
      <c r="B42" s="27"/>
      <c r="C42" s="27"/>
      <c r="D42" s="27"/>
      <c r="E42" s="27"/>
      <c r="F42" s="287"/>
      <c r="G42" s="287"/>
      <c r="H42" s="28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61" x14ac:dyDescent="0.25">
      <c r="A43" s="115" t="s">
        <v>163</v>
      </c>
      <c r="B43" s="27"/>
      <c r="C43" s="27"/>
      <c r="D43" s="27"/>
      <c r="E43" s="27"/>
      <c r="F43" s="287"/>
      <c r="G43" s="287"/>
      <c r="H43" s="28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BH43" t="s">
        <v>163</v>
      </c>
    </row>
    <row r="44" spans="1:61" x14ac:dyDescent="0.25">
      <c r="A44" s="115" t="s">
        <v>154</v>
      </c>
      <c r="B44" s="27"/>
      <c r="C44" s="27"/>
      <c r="D44" s="27"/>
      <c r="E44" s="27"/>
      <c r="F44" s="287"/>
      <c r="G44" s="287"/>
      <c r="H44" s="28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BH44" t="s">
        <v>154</v>
      </c>
    </row>
    <row r="45" spans="1:61" x14ac:dyDescent="0.25">
      <c r="A45" s="115" t="s">
        <v>147</v>
      </c>
      <c r="BH45" t="s">
        <v>147</v>
      </c>
    </row>
    <row r="46" spans="1:61" x14ac:dyDescent="0.25">
      <c r="A46" s="115" t="s">
        <v>143</v>
      </c>
      <c r="BH46" t="s">
        <v>143</v>
      </c>
    </row>
    <row r="47" spans="1:61" x14ac:dyDescent="0.25">
      <c r="A47" s="53" t="s">
        <v>168</v>
      </c>
      <c r="BH47" t="s">
        <v>168</v>
      </c>
    </row>
    <row r="48" spans="1:61" x14ac:dyDescent="0.25">
      <c r="BH48" t="s">
        <v>228</v>
      </c>
    </row>
    <row r="49" spans="1:60" x14ac:dyDescent="0.25">
      <c r="A49" s="235" t="s">
        <v>229</v>
      </c>
      <c r="BH49" t="s">
        <v>229</v>
      </c>
    </row>
  </sheetData>
  <mergeCells count="2">
    <mergeCell ref="C39:E39"/>
    <mergeCell ref="F39:H44"/>
  </mergeCells>
  <conditionalFormatting sqref="R5:R37">
    <cfRule type="top10" dxfId="11" priority="8" rank="5"/>
  </conditionalFormatting>
  <conditionalFormatting sqref="S5:S37">
    <cfRule type="top10" dxfId="10" priority="7" rank="5"/>
  </conditionalFormatting>
  <conditionalFormatting sqref="AF5:AF37">
    <cfRule type="top10" dxfId="9" priority="6" rank="5"/>
  </conditionalFormatting>
  <conditionalFormatting sqref="AG5:AG37">
    <cfRule type="top10" dxfId="8" priority="5" rank="5"/>
  </conditionalFormatting>
  <conditionalFormatting sqref="AT5:AT37">
    <cfRule type="top10" dxfId="7" priority="4" rank="5"/>
  </conditionalFormatting>
  <conditionalFormatting sqref="AU5:AU37">
    <cfRule type="top10" dxfId="6" priority="3" rank="5"/>
  </conditionalFormatting>
  <conditionalFormatting sqref="BH5:BH37">
    <cfRule type="top10" dxfId="5" priority="2" rank="6"/>
  </conditionalFormatting>
  <conditionalFormatting sqref="BI5:BI37">
    <cfRule type="top10" dxfId="4" priority="1" rank="6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25" sqref="D25"/>
    </sheetView>
  </sheetViews>
  <sheetFormatPr defaultColWidth="8.875" defaultRowHeight="15.75" x14ac:dyDescent="0.25"/>
  <cols>
    <col min="3" max="3" width="16.125" customWidth="1"/>
    <col min="4" max="4" width="14.875" customWidth="1"/>
  </cols>
  <sheetData>
    <row r="1" spans="1:9" ht="21" x14ac:dyDescent="0.35">
      <c r="A1" s="288" t="s">
        <v>174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25">
      <c r="A2" s="289" t="s">
        <v>175</v>
      </c>
      <c r="B2" s="289"/>
      <c r="C2" s="289"/>
      <c r="D2" s="289"/>
      <c r="E2" s="289"/>
      <c r="F2" s="289"/>
      <c r="G2" s="289"/>
      <c r="H2" s="289"/>
      <c r="I2" s="289"/>
    </row>
    <row r="3" spans="1:9" ht="41.25" customHeight="1" x14ac:dyDescent="0.25">
      <c r="A3" s="290" t="s">
        <v>176</v>
      </c>
      <c r="B3" s="290"/>
      <c r="C3" s="290"/>
      <c r="D3" s="290"/>
      <c r="E3" s="290"/>
      <c r="F3" s="290"/>
      <c r="G3" s="290"/>
      <c r="H3" s="290"/>
      <c r="I3" s="290"/>
    </row>
    <row r="5" spans="1:9" x14ac:dyDescent="0.25">
      <c r="B5" t="s">
        <v>129</v>
      </c>
      <c r="C5" t="s">
        <v>177</v>
      </c>
      <c r="D5" t="s">
        <v>178</v>
      </c>
    </row>
    <row r="6" spans="1:9" x14ac:dyDescent="0.25">
      <c r="B6">
        <v>2015</v>
      </c>
      <c r="C6" s="220">
        <v>0.95899999999999996</v>
      </c>
      <c r="D6" s="232">
        <v>0.96899999999999997</v>
      </c>
      <c r="F6" t="s">
        <v>227</v>
      </c>
    </row>
    <row r="7" spans="1:9" x14ac:dyDescent="0.25">
      <c r="B7">
        <v>2016</v>
      </c>
      <c r="C7" s="220">
        <v>0.95899999999999996</v>
      </c>
      <c r="D7" s="232">
        <v>0.95199999999999996</v>
      </c>
    </row>
    <row r="8" spans="1:9" x14ac:dyDescent="0.25">
      <c r="B8">
        <v>2017</v>
      </c>
      <c r="C8" s="220">
        <v>0.94499999999999995</v>
      </c>
      <c r="D8" s="220">
        <v>0.95499999999999996</v>
      </c>
    </row>
    <row r="9" spans="1:9" x14ac:dyDescent="0.25">
      <c r="B9">
        <v>2018</v>
      </c>
      <c r="C9" s="220">
        <v>0.95299999999999996</v>
      </c>
      <c r="D9" s="220">
        <v>0.94099999999999995</v>
      </c>
    </row>
    <row r="10" spans="1:9" x14ac:dyDescent="0.25">
      <c r="B10">
        <v>2019</v>
      </c>
      <c r="C10" s="220">
        <v>0.94299999999999995</v>
      </c>
      <c r="D10" s="220">
        <v>0.95</v>
      </c>
      <c r="E10" s="113"/>
    </row>
    <row r="11" spans="1:9" x14ac:dyDescent="0.25">
      <c r="B11">
        <v>2020</v>
      </c>
      <c r="C11" s="220">
        <v>0.95499999999999996</v>
      </c>
      <c r="D11" s="220">
        <v>0.96</v>
      </c>
      <c r="E11" s="113"/>
      <c r="F11" t="s">
        <v>233</v>
      </c>
    </row>
    <row r="12" spans="1:9" x14ac:dyDescent="0.25">
      <c r="B12">
        <v>2021</v>
      </c>
      <c r="C12" s="220"/>
      <c r="D12" s="220"/>
      <c r="E12" s="113"/>
    </row>
    <row r="13" spans="1:9" x14ac:dyDescent="0.25">
      <c r="E13" s="113"/>
    </row>
    <row r="14" spans="1:9" x14ac:dyDescent="0.25">
      <c r="E14" s="113"/>
    </row>
    <row r="15" spans="1:9" ht="21" x14ac:dyDescent="0.35">
      <c r="A15" s="288" t="s">
        <v>217</v>
      </c>
      <c r="B15" s="288"/>
      <c r="C15" s="288"/>
      <c r="D15" s="288"/>
      <c r="E15" s="288"/>
      <c r="F15" s="288"/>
      <c r="G15" s="288"/>
      <c r="H15" s="288"/>
      <c r="I15" s="288"/>
    </row>
    <row r="18" spans="2:10" x14ac:dyDescent="0.25">
      <c r="B18" t="s">
        <v>129</v>
      </c>
      <c r="C18" s="210" t="s">
        <v>177</v>
      </c>
      <c r="D18" s="210" t="s">
        <v>178</v>
      </c>
      <c r="J18" t="s">
        <v>224</v>
      </c>
    </row>
    <row r="19" spans="2:10" x14ac:dyDescent="0.25">
      <c r="B19">
        <v>2015</v>
      </c>
      <c r="C19" s="260">
        <v>0.95</v>
      </c>
      <c r="D19" s="260">
        <v>0.96</v>
      </c>
    </row>
    <row r="20" spans="2:10" x14ac:dyDescent="0.25">
      <c r="B20">
        <v>2016</v>
      </c>
      <c r="C20" s="260">
        <v>0.97</v>
      </c>
      <c r="D20" s="260">
        <v>0.97</v>
      </c>
    </row>
    <row r="21" spans="2:10" x14ac:dyDescent="0.25">
      <c r="B21">
        <v>2017</v>
      </c>
      <c r="C21" s="260">
        <v>0.98</v>
      </c>
      <c r="D21" s="260">
        <v>0.98</v>
      </c>
    </row>
    <row r="22" spans="2:10" x14ac:dyDescent="0.25">
      <c r="B22">
        <v>2018</v>
      </c>
      <c r="C22" s="260">
        <v>0.98</v>
      </c>
      <c r="D22" s="260">
        <v>0.96</v>
      </c>
    </row>
    <row r="23" spans="2:10" x14ac:dyDescent="0.25">
      <c r="B23">
        <v>2019</v>
      </c>
      <c r="C23" s="260">
        <v>0.99</v>
      </c>
      <c r="D23" s="260">
        <v>0.99</v>
      </c>
    </row>
    <row r="24" spans="2:10" x14ac:dyDescent="0.25">
      <c r="B24">
        <v>2020</v>
      </c>
      <c r="C24" s="261">
        <v>0.998</v>
      </c>
      <c r="D24" s="261">
        <v>0.99</v>
      </c>
    </row>
    <row r="25" spans="2:10" x14ac:dyDescent="0.25">
      <c r="B25">
        <v>2021</v>
      </c>
      <c r="C25" s="262"/>
      <c r="D25" s="262"/>
    </row>
  </sheetData>
  <mergeCells count="4">
    <mergeCell ref="A1:I1"/>
    <mergeCell ref="A2:I2"/>
    <mergeCell ref="A3:I3"/>
    <mergeCell ref="A15:I15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9"/>
  <sheetViews>
    <sheetView workbookViewId="0">
      <selection activeCell="O8" sqref="O8"/>
    </sheetView>
  </sheetViews>
  <sheetFormatPr defaultRowHeight="15.75" x14ac:dyDescent="0.25"/>
  <cols>
    <col min="3" max="3" width="30.125" customWidth="1"/>
    <col min="4" max="4" width="55.625" customWidth="1"/>
    <col min="13" max="13" width="15.75" bestFit="1" customWidth="1"/>
  </cols>
  <sheetData>
    <row r="3" spans="2:15" x14ac:dyDescent="0.25">
      <c r="B3" t="s">
        <v>189</v>
      </c>
    </row>
    <row r="5" spans="2:15" x14ac:dyDescent="0.25">
      <c r="C5" t="s">
        <v>190</v>
      </c>
      <c r="D5" t="s">
        <v>209</v>
      </c>
      <c r="E5" t="s">
        <v>210</v>
      </c>
    </row>
    <row r="6" spans="2:15" x14ac:dyDescent="0.25">
      <c r="C6" t="s">
        <v>191</v>
      </c>
      <c r="D6" t="s">
        <v>195</v>
      </c>
      <c r="E6" t="s">
        <v>210</v>
      </c>
      <c r="M6">
        <v>788328</v>
      </c>
    </row>
    <row r="7" spans="2:15" x14ac:dyDescent="0.25">
      <c r="C7" t="s">
        <v>198</v>
      </c>
      <c r="D7" t="s">
        <v>195</v>
      </c>
      <c r="E7" t="s">
        <v>210</v>
      </c>
      <c r="M7" s="254">
        <v>103000000</v>
      </c>
      <c r="O7" t="s">
        <v>248</v>
      </c>
    </row>
    <row r="8" spans="2:15" x14ac:dyDescent="0.25">
      <c r="C8" t="s">
        <v>192</v>
      </c>
      <c r="D8" t="s">
        <v>208</v>
      </c>
      <c r="E8" t="s">
        <v>210</v>
      </c>
      <c r="M8" s="255">
        <f>M7/M6</f>
        <v>130.65627505302362</v>
      </c>
      <c r="O8" t="s">
        <v>247</v>
      </c>
    </row>
    <row r="9" spans="2:15" x14ac:dyDescent="0.25">
      <c r="C9" t="s">
        <v>203</v>
      </c>
      <c r="D9" t="s">
        <v>204</v>
      </c>
      <c r="E9" t="s">
        <v>207</v>
      </c>
    </row>
    <row r="10" spans="2:15" x14ac:dyDescent="0.25">
      <c r="C10" t="s">
        <v>193</v>
      </c>
      <c r="D10" t="s">
        <v>208</v>
      </c>
      <c r="E10" t="s">
        <v>210</v>
      </c>
    </row>
    <row r="11" spans="2:15" x14ac:dyDescent="0.25">
      <c r="C11" t="s">
        <v>194</v>
      </c>
      <c r="D11" t="s">
        <v>212</v>
      </c>
      <c r="E11" t="s">
        <v>211</v>
      </c>
    </row>
    <row r="15" spans="2:15" x14ac:dyDescent="0.25">
      <c r="C15" s="247">
        <v>44102</v>
      </c>
      <c r="D15" s="246" t="s">
        <v>234</v>
      </c>
      <c r="E15" s="246"/>
      <c r="F15" s="246"/>
      <c r="G15" s="246"/>
      <c r="H15" s="246"/>
      <c r="I15" s="246"/>
    </row>
    <row r="17" spans="13:15" x14ac:dyDescent="0.25">
      <c r="M17">
        <v>24</v>
      </c>
    </row>
    <row r="18" spans="13:15" x14ac:dyDescent="0.25">
      <c r="M18">
        <v>365</v>
      </c>
    </row>
    <row r="19" spans="13:15" x14ac:dyDescent="0.25">
      <c r="M19" s="254">
        <f>PRODUCT(M17:M18,M8)</f>
        <v>1144548.9694644869</v>
      </c>
      <c r="O19" t="s">
        <v>246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topLeftCell="A5" zoomScaleNormal="100" workbookViewId="0">
      <pane ySplit="2625" topLeftCell="A55" activePane="bottomLeft"/>
      <selection activeCell="AS5" sqref="AS5"/>
      <selection pane="bottomLeft" activeCell="E77" sqref="E77"/>
    </sheetView>
  </sheetViews>
  <sheetFormatPr defaultColWidth="8.875" defaultRowHeight="15.75" x14ac:dyDescent="0.25"/>
  <cols>
    <col min="1" max="1" width="10.375" customWidth="1"/>
    <col min="2" max="2" width="13.5" customWidth="1"/>
    <col min="35" max="45" width="8.875" style="8"/>
  </cols>
  <sheetData>
    <row r="1" spans="1:46" ht="23.25" x14ac:dyDescent="0.35">
      <c r="A1" s="266" t="s">
        <v>187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35"/>
      <c r="N1" s="35"/>
      <c r="O1" s="35"/>
      <c r="P1" s="35"/>
      <c r="Q1" s="35"/>
    </row>
    <row r="3" spans="1:46" ht="21" x14ac:dyDescent="0.35">
      <c r="C3" s="20" t="s">
        <v>29</v>
      </c>
      <c r="D3" s="20"/>
      <c r="E3" s="20"/>
      <c r="S3" s="20" t="s">
        <v>30</v>
      </c>
      <c r="T3" s="20"/>
      <c r="U3" s="20"/>
      <c r="AI3" s="21" t="s">
        <v>31</v>
      </c>
      <c r="AO3" s="21" t="s">
        <v>32</v>
      </c>
    </row>
    <row r="4" spans="1:46" x14ac:dyDescent="0.25">
      <c r="A4" s="22" t="s">
        <v>33</v>
      </c>
      <c r="B4" t="s">
        <v>34</v>
      </c>
      <c r="C4" t="s">
        <v>35</v>
      </c>
      <c r="S4" t="s">
        <v>36</v>
      </c>
      <c r="AI4" s="8" t="s">
        <v>37</v>
      </c>
      <c r="AO4" s="8" t="s">
        <v>38</v>
      </c>
    </row>
    <row r="5" spans="1:46" x14ac:dyDescent="0.25">
      <c r="B5" t="s">
        <v>39</v>
      </c>
      <c r="C5" t="s">
        <v>40</v>
      </c>
      <c r="S5" t="s">
        <v>41</v>
      </c>
    </row>
    <row r="7" spans="1:46" x14ac:dyDescent="0.25">
      <c r="C7" s="267" t="s">
        <v>49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34"/>
      <c r="AG7" s="34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" x14ac:dyDescent="0.35">
      <c r="C9" s="40" t="s">
        <v>29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3"/>
      <c r="R9" s="32"/>
      <c r="S9" s="40" t="s">
        <v>30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43"/>
      <c r="AH9" s="32"/>
      <c r="AI9" s="135"/>
      <c r="AJ9" s="33" t="s">
        <v>31</v>
      </c>
      <c r="AK9" s="33"/>
      <c r="AL9" s="33"/>
      <c r="AM9" s="42"/>
      <c r="AN9" s="33"/>
      <c r="AO9" s="135"/>
      <c r="AP9" s="33" t="s">
        <v>32</v>
      </c>
      <c r="AQ9" s="33"/>
      <c r="AR9" s="33"/>
      <c r="AS9" s="42"/>
      <c r="AT9" s="32"/>
    </row>
    <row r="10" spans="1:46" s="22" customFormat="1" x14ac:dyDescent="0.25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25"/>
      <c r="S10" s="41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25"/>
      <c r="AI10" s="41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24"/>
      <c r="AO10" s="41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25">
      <c r="A11" s="23"/>
      <c r="B11" s="36"/>
      <c r="C11" s="24" t="s">
        <v>34</v>
      </c>
      <c r="D11" s="24" t="s">
        <v>39</v>
      </c>
      <c r="E11" s="39" t="s">
        <v>50</v>
      </c>
      <c r="F11" s="24" t="s">
        <v>34</v>
      </c>
      <c r="G11" s="24" t="s">
        <v>39</v>
      </c>
      <c r="H11" s="39" t="s">
        <v>50</v>
      </c>
      <c r="I11" s="24" t="s">
        <v>34</v>
      </c>
      <c r="J11" s="24" t="s">
        <v>39</v>
      </c>
      <c r="K11" s="39" t="s">
        <v>50</v>
      </c>
      <c r="L11" s="24" t="s">
        <v>34</v>
      </c>
      <c r="M11" s="24" t="s">
        <v>39</v>
      </c>
      <c r="N11" s="39" t="s">
        <v>50</v>
      </c>
      <c r="O11" s="24" t="s">
        <v>34</v>
      </c>
      <c r="P11" s="24" t="s">
        <v>39</v>
      </c>
      <c r="Q11" s="39" t="s">
        <v>50</v>
      </c>
      <c r="R11" s="25"/>
      <c r="S11" s="41" t="s">
        <v>34</v>
      </c>
      <c r="T11" s="24" t="s">
        <v>39</v>
      </c>
      <c r="U11" s="39" t="s">
        <v>50</v>
      </c>
      <c r="V11" s="24" t="s">
        <v>34</v>
      </c>
      <c r="W11" s="24" t="s">
        <v>39</v>
      </c>
      <c r="X11" s="39" t="s">
        <v>50</v>
      </c>
      <c r="Y11" s="24" t="s">
        <v>34</v>
      </c>
      <c r="Z11" s="24" t="s">
        <v>39</v>
      </c>
      <c r="AA11" s="39" t="s">
        <v>50</v>
      </c>
      <c r="AB11" s="24" t="s">
        <v>34</v>
      </c>
      <c r="AC11" s="24" t="s">
        <v>39</v>
      </c>
      <c r="AD11" s="39" t="s">
        <v>50</v>
      </c>
      <c r="AE11" s="24" t="s">
        <v>34</v>
      </c>
      <c r="AF11" s="24" t="s">
        <v>39</v>
      </c>
      <c r="AG11" s="39" t="s">
        <v>50</v>
      </c>
      <c r="AH11" s="25"/>
      <c r="AI11" s="41"/>
      <c r="AJ11" s="24"/>
      <c r="AK11" s="24"/>
      <c r="AL11" s="24"/>
      <c r="AM11" s="39"/>
      <c r="AN11" s="24"/>
      <c r="AO11" s="41"/>
      <c r="AP11" s="24"/>
      <c r="AQ11" s="24"/>
      <c r="AR11" s="24"/>
      <c r="AS11" s="39"/>
      <c r="AT11" s="25"/>
    </row>
    <row r="12" spans="1:46" x14ac:dyDescent="0.25">
      <c r="A12" s="26" t="s">
        <v>11</v>
      </c>
      <c r="B12" s="37" t="s">
        <v>12</v>
      </c>
      <c r="C12" s="45">
        <v>0.96096096096096095</v>
      </c>
      <c r="D12" s="45">
        <v>0.9438202247191011</v>
      </c>
      <c r="E12" s="197">
        <v>0.94928229665071773</v>
      </c>
      <c r="F12" s="45">
        <v>0.93419354838709678</v>
      </c>
      <c r="G12" s="45">
        <v>0.91315789473684206</v>
      </c>
      <c r="H12" s="197">
        <v>0.92727272727272725</v>
      </c>
      <c r="I12" s="45">
        <v>0.91452111225540678</v>
      </c>
      <c r="J12" s="45">
        <v>0.92549019607843142</v>
      </c>
      <c r="K12" s="197">
        <v>0.91935483870967738</v>
      </c>
      <c r="L12" s="45">
        <v>0.92708333333333337</v>
      </c>
      <c r="M12" s="45">
        <v>0.91027732463295274</v>
      </c>
      <c r="N12" s="197">
        <v>0.91841883936080737</v>
      </c>
      <c r="O12" s="45">
        <v>0.92881355932203391</v>
      </c>
      <c r="P12" s="45">
        <v>0.9251012145748988</v>
      </c>
      <c r="Q12" s="197">
        <v>0.92702439024390249</v>
      </c>
      <c r="R12" s="45"/>
      <c r="S12" s="47">
        <v>0.98089171974522293</v>
      </c>
      <c r="T12" s="45">
        <v>0.91317365269461082</v>
      </c>
      <c r="U12" s="197">
        <v>0.93482688391038693</v>
      </c>
      <c r="V12" s="45">
        <v>0.97864768683274017</v>
      </c>
      <c r="W12" s="45">
        <v>0.86394557823129248</v>
      </c>
      <c r="X12" s="197">
        <v>0.93925233644859818</v>
      </c>
      <c r="Y12" s="45">
        <v>0.97518610421836227</v>
      </c>
      <c r="Z12" s="45">
        <v>0.94620253164556967</v>
      </c>
      <c r="AA12" s="197">
        <v>0.9624478442280946</v>
      </c>
      <c r="AB12" s="45">
        <v>0.98529411764705888</v>
      </c>
      <c r="AC12" s="45">
        <v>0.9285714285714286</v>
      </c>
      <c r="AD12" s="197">
        <v>0.95750000000000002</v>
      </c>
      <c r="AE12" s="45">
        <v>0.97894736842105268</v>
      </c>
      <c r="AF12" s="45">
        <v>0.919436052366566</v>
      </c>
      <c r="AG12" s="197">
        <v>0.94995093228655547</v>
      </c>
      <c r="AH12" s="45"/>
      <c r="AI12" s="47">
        <v>0.98969072164948457</v>
      </c>
      <c r="AJ12" s="45">
        <v>0.92</v>
      </c>
      <c r="AK12" s="45">
        <v>0.97267759562841527</v>
      </c>
      <c r="AL12" s="45">
        <v>0.97163120567375882</v>
      </c>
      <c r="AM12" s="46">
        <v>0.96925566343042069</v>
      </c>
      <c r="AN12" s="45"/>
      <c r="AO12" s="47">
        <v>0.9876977152899824</v>
      </c>
      <c r="AP12" s="45">
        <v>0.98245614035087714</v>
      </c>
      <c r="AQ12" s="45">
        <v>0.97654941373534343</v>
      </c>
      <c r="AR12" s="45">
        <v>0.99774266365688491</v>
      </c>
      <c r="AS12" s="46">
        <v>0.98539114043355325</v>
      </c>
      <c r="AT12" s="27"/>
    </row>
    <row r="13" spans="1:46" x14ac:dyDescent="0.25">
      <c r="A13" s="26"/>
      <c r="B13" s="37" t="s">
        <v>13</v>
      </c>
      <c r="C13" s="45">
        <v>0.95255474452554745</v>
      </c>
      <c r="D13" s="45">
        <v>0.90864600326264278</v>
      </c>
      <c r="E13" s="197">
        <v>0.92220969560315669</v>
      </c>
      <c r="F13" s="45">
        <v>0.92112676056338028</v>
      </c>
      <c r="G13" s="45">
        <v>0.92915531335149859</v>
      </c>
      <c r="H13" s="197">
        <v>0.92386258124419685</v>
      </c>
      <c r="I13" s="45">
        <v>0.9345679012345679</v>
      </c>
      <c r="J13" s="45">
        <v>0.93606557377049182</v>
      </c>
      <c r="K13" s="197">
        <v>0.93521126760563378</v>
      </c>
      <c r="L13" s="45">
        <v>0.93487394957983194</v>
      </c>
      <c r="M13" s="45">
        <v>0.93233082706766912</v>
      </c>
      <c r="N13" s="197">
        <v>0.93353174603174605</v>
      </c>
      <c r="O13" s="45">
        <v>0.93259911894273129</v>
      </c>
      <c r="P13" s="45">
        <v>0.92601319509896329</v>
      </c>
      <c r="Q13" s="197">
        <v>0.92941712204007287</v>
      </c>
      <c r="R13" s="45"/>
      <c r="S13" s="47">
        <v>0.9928057553956835</v>
      </c>
      <c r="T13" s="45">
        <v>0.94374999999999998</v>
      </c>
      <c r="U13" s="197">
        <v>0.95860566448801743</v>
      </c>
      <c r="V13" s="45">
        <v>0.96794871794871795</v>
      </c>
      <c r="W13" s="45">
        <v>0.9178082191780822</v>
      </c>
      <c r="X13" s="197">
        <v>0.95196506550218341</v>
      </c>
      <c r="Y13" s="45">
        <v>0.97752808988764039</v>
      </c>
      <c r="Z13" s="45">
        <v>0.95138888888888884</v>
      </c>
      <c r="AA13" s="197">
        <v>0.96583850931677018</v>
      </c>
      <c r="AB13" s="45">
        <v>0.99523809523809526</v>
      </c>
      <c r="AC13" s="45">
        <v>0.94230769230769229</v>
      </c>
      <c r="AD13" s="197">
        <v>0.96889952153110048</v>
      </c>
      <c r="AE13" s="45">
        <v>0.98033431661750248</v>
      </c>
      <c r="AF13" s="45">
        <v>0.94178794178794178</v>
      </c>
      <c r="AG13" s="197">
        <v>0.96159676604345634</v>
      </c>
      <c r="AH13" s="45"/>
      <c r="AI13" s="47">
        <v>0.9719626168224299</v>
      </c>
      <c r="AJ13" s="45">
        <v>0.92708333333333337</v>
      </c>
      <c r="AK13" s="45">
        <v>0.95890410958904104</v>
      </c>
      <c r="AL13" s="45">
        <v>0.98230088495575218</v>
      </c>
      <c r="AM13" s="46">
        <v>0.96261682242990654</v>
      </c>
      <c r="AN13" s="45"/>
      <c r="AO13" s="47">
        <v>0.98666666666666669</v>
      </c>
      <c r="AP13" s="45">
        <v>0.98155737704918034</v>
      </c>
      <c r="AQ13" s="45">
        <v>0.98226950354609932</v>
      </c>
      <c r="AR13" s="45">
        <v>0.98746867167919794</v>
      </c>
      <c r="AS13" s="46">
        <v>0.98431174089068829</v>
      </c>
      <c r="AT13" s="27"/>
    </row>
    <row r="14" spans="1:46" x14ac:dyDescent="0.25">
      <c r="A14" s="26"/>
      <c r="B14" s="37" t="s">
        <v>14</v>
      </c>
      <c r="C14" s="45">
        <v>0.94207317073170727</v>
      </c>
      <c r="D14" s="45">
        <v>0.9311797752808989</v>
      </c>
      <c r="E14" s="197">
        <v>0.93461538461538463</v>
      </c>
      <c r="F14" s="45">
        <v>0.92063492063492058</v>
      </c>
      <c r="G14" s="45">
        <v>0.92079207920792083</v>
      </c>
      <c r="H14" s="197">
        <v>0.92068965517241375</v>
      </c>
      <c r="I14" s="45">
        <v>0.91944764096662834</v>
      </c>
      <c r="J14" s="45">
        <v>0.94393939393939397</v>
      </c>
      <c r="K14" s="197">
        <v>0.93001962066710264</v>
      </c>
      <c r="L14" s="45">
        <v>0.9352380952380952</v>
      </c>
      <c r="M14" s="45">
        <v>0.9037735849056604</v>
      </c>
      <c r="N14" s="197">
        <v>0.91943127962085303</v>
      </c>
      <c r="O14" s="45">
        <v>0.92615012106537531</v>
      </c>
      <c r="P14" s="45">
        <v>0.92671292281006068</v>
      </c>
      <c r="Q14" s="197">
        <v>0.9264214046822743</v>
      </c>
      <c r="R14" s="45"/>
      <c r="S14" s="47">
        <v>0.98648648648648651</v>
      </c>
      <c r="T14" s="45">
        <v>0.9375</v>
      </c>
      <c r="U14" s="197">
        <v>0.95353982300884954</v>
      </c>
      <c r="V14" s="45">
        <v>0.9745042492917847</v>
      </c>
      <c r="W14" s="45">
        <v>0.8928571428571429</v>
      </c>
      <c r="X14" s="197">
        <v>0.94817658349328215</v>
      </c>
      <c r="Y14" s="45">
        <v>0.97270471464019848</v>
      </c>
      <c r="Z14" s="45">
        <v>0.94405594405594406</v>
      </c>
      <c r="AA14" s="197">
        <v>0.96081277213352689</v>
      </c>
      <c r="AB14" s="45">
        <v>0.98190045248868774</v>
      </c>
      <c r="AC14" s="45">
        <v>0.93574297188755018</v>
      </c>
      <c r="AD14" s="197">
        <v>0.95744680851063835</v>
      </c>
      <c r="AE14" s="45">
        <v>0.97688888888888892</v>
      </c>
      <c r="AF14" s="45">
        <v>0.93147964250248261</v>
      </c>
      <c r="AG14" s="197">
        <v>0.9554409005628518</v>
      </c>
      <c r="AH14" s="45"/>
      <c r="AI14" s="47">
        <v>0.9711934156378601</v>
      </c>
      <c r="AJ14" s="45">
        <v>0.9576271186440678</v>
      </c>
      <c r="AK14" s="45">
        <v>0.93574297188755018</v>
      </c>
      <c r="AL14" s="45">
        <v>0.97931034482758617</v>
      </c>
      <c r="AM14" s="46">
        <v>0.95894039735099335</v>
      </c>
      <c r="AN14" s="45"/>
      <c r="AO14" s="47">
        <v>0.98969072164948457</v>
      </c>
      <c r="AP14" s="45">
        <v>0.98664122137404575</v>
      </c>
      <c r="AQ14" s="45">
        <v>0.97899838449111465</v>
      </c>
      <c r="AR14" s="45">
        <v>0.99054373522458627</v>
      </c>
      <c r="AS14" s="46">
        <v>0.98603351955307261</v>
      </c>
      <c r="AT14" s="27"/>
    </row>
    <row r="15" spans="1:46" x14ac:dyDescent="0.25">
      <c r="A15" s="26"/>
      <c r="B15" s="37" t="s">
        <v>15</v>
      </c>
      <c r="C15" s="45">
        <v>0.96885813148788924</v>
      </c>
      <c r="D15" s="45">
        <v>0.92125984251968507</v>
      </c>
      <c r="E15" s="197">
        <v>0.93614718614718617</v>
      </c>
      <c r="F15" s="45">
        <v>0.92338177014531042</v>
      </c>
      <c r="G15" s="45">
        <v>0.91208791208791207</v>
      </c>
      <c r="H15" s="197">
        <v>0.91971454058876001</v>
      </c>
      <c r="I15" s="45">
        <v>0.89598997493734334</v>
      </c>
      <c r="J15" s="45">
        <v>0.94907407407407407</v>
      </c>
      <c r="K15" s="197">
        <v>0.91977869986168737</v>
      </c>
      <c r="L15" s="45">
        <v>0.93522267206477738</v>
      </c>
      <c r="M15" s="45">
        <v>0.9414316702819957</v>
      </c>
      <c r="N15" s="197">
        <v>0.93821989528795813</v>
      </c>
      <c r="O15" s="45">
        <v>0.92215568862275454</v>
      </c>
      <c r="P15" s="45">
        <v>0.93263757115749524</v>
      </c>
      <c r="Q15" s="197">
        <v>0.92712550607287447</v>
      </c>
      <c r="R15" s="45"/>
      <c r="S15" s="47">
        <v>0.99259259259259258</v>
      </c>
      <c r="T15" s="45">
        <v>0.93014705882352944</v>
      </c>
      <c r="U15" s="197">
        <v>0.9508599508599509</v>
      </c>
      <c r="V15" s="45">
        <v>0.98136645962732916</v>
      </c>
      <c r="W15" s="45">
        <v>0.92700729927007297</v>
      </c>
      <c r="X15" s="197">
        <v>0.96514161220043571</v>
      </c>
      <c r="Y15" s="45">
        <v>0.97596153846153844</v>
      </c>
      <c r="Z15" s="45">
        <v>0.94755244755244761</v>
      </c>
      <c r="AA15" s="197">
        <v>0.96438746438746437</v>
      </c>
      <c r="AB15" s="45">
        <v>0.99586776859504134</v>
      </c>
      <c r="AC15" s="45">
        <v>0.93488372093023253</v>
      </c>
      <c r="AD15" s="197">
        <v>0.96717724288840268</v>
      </c>
      <c r="AE15" s="45">
        <v>0.98385650224215249</v>
      </c>
      <c r="AF15" s="45">
        <v>0.93626373626373627</v>
      </c>
      <c r="AG15" s="197">
        <v>0.96246913580246918</v>
      </c>
      <c r="AH15" s="45"/>
      <c r="AI15" s="47">
        <v>0.9850746268656716</v>
      </c>
      <c r="AJ15" s="45">
        <v>0.97530864197530864</v>
      </c>
      <c r="AK15" s="45">
        <v>0.96116504854368934</v>
      </c>
      <c r="AL15" s="45">
        <v>1</v>
      </c>
      <c r="AM15" s="46">
        <v>0.97800338409475462</v>
      </c>
      <c r="AN15" s="45"/>
      <c r="AO15" s="47">
        <v>0.98171846435100552</v>
      </c>
      <c r="AP15" s="45">
        <v>0.99566160520607372</v>
      </c>
      <c r="AQ15" s="45">
        <v>0.98095238095238091</v>
      </c>
      <c r="AR15" s="45">
        <v>0.98399999999999999</v>
      </c>
      <c r="AS15" s="46">
        <v>0.9853249475890985</v>
      </c>
      <c r="AT15" s="27"/>
    </row>
    <row r="16" spans="1:46" x14ac:dyDescent="0.25">
      <c r="A16" s="26"/>
      <c r="B16" s="37" t="s">
        <v>16</v>
      </c>
      <c r="C16" s="45">
        <v>0.94516129032258067</v>
      </c>
      <c r="D16" s="45">
        <v>0.92011834319526631</v>
      </c>
      <c r="E16" s="197">
        <v>0.92799188640973629</v>
      </c>
      <c r="F16" s="45">
        <v>0.91416893732970028</v>
      </c>
      <c r="G16" s="45">
        <v>0.92838196286472152</v>
      </c>
      <c r="H16" s="197">
        <v>0.91899189918991897</v>
      </c>
      <c r="I16" s="45">
        <v>0.91470951792336219</v>
      </c>
      <c r="J16" s="45">
        <v>0.94032258064516128</v>
      </c>
      <c r="K16" s="197">
        <v>0.92582225332400281</v>
      </c>
      <c r="L16" s="45">
        <v>0.93975903614457834</v>
      </c>
      <c r="M16" s="45">
        <v>0.94318181818181823</v>
      </c>
      <c r="N16" s="197">
        <v>0.94152046783625731</v>
      </c>
      <c r="O16" s="45">
        <v>0.92386218630370054</v>
      </c>
      <c r="P16" s="45">
        <v>0.93275783734666062</v>
      </c>
      <c r="Q16" s="197">
        <v>0.92816344463971878</v>
      </c>
      <c r="R16" s="45"/>
      <c r="S16" s="47">
        <v>0.98684210526315785</v>
      </c>
      <c r="T16" s="45">
        <v>0.92207792207792205</v>
      </c>
      <c r="U16" s="197">
        <v>0.94347826086956521</v>
      </c>
      <c r="V16" s="45">
        <v>0.9862542955326461</v>
      </c>
      <c r="W16" s="45">
        <v>0.90140845070422537</v>
      </c>
      <c r="X16" s="197">
        <v>0.95842956120092382</v>
      </c>
      <c r="Y16" s="45">
        <v>0.98319327731092432</v>
      </c>
      <c r="Z16" s="45">
        <v>0.96491228070175439</v>
      </c>
      <c r="AA16" s="197">
        <v>0.97507788161993769</v>
      </c>
      <c r="AB16" s="45">
        <v>0.9916666666666667</v>
      </c>
      <c r="AC16" s="45">
        <v>0.94979079497907948</v>
      </c>
      <c r="AD16" s="197">
        <v>0.97077244258872653</v>
      </c>
      <c r="AE16" s="45">
        <v>0.98653846153846159</v>
      </c>
      <c r="AF16" s="45">
        <v>0.9383983572895277</v>
      </c>
      <c r="AG16" s="197">
        <v>0.96325719960278056</v>
      </c>
      <c r="AH16" s="45"/>
      <c r="AI16" s="47">
        <v>0.98799999999999999</v>
      </c>
      <c r="AJ16" s="45">
        <v>0.99009900990099009</v>
      </c>
      <c r="AK16" s="45">
        <v>0.95767195767195767</v>
      </c>
      <c r="AL16" s="45">
        <v>0.98360655737704916</v>
      </c>
      <c r="AM16" s="46">
        <v>0.97885196374622352</v>
      </c>
      <c r="AN16" s="45"/>
      <c r="AO16" s="47">
        <v>0.98404255319148937</v>
      </c>
      <c r="AP16" s="45">
        <v>0.98360655737704916</v>
      </c>
      <c r="AQ16" s="45">
        <v>0.98859934853420195</v>
      </c>
      <c r="AR16" s="45">
        <v>0.99255583126550873</v>
      </c>
      <c r="AS16" s="46">
        <v>0.98695021749637502</v>
      </c>
      <c r="AT16" s="27"/>
    </row>
    <row r="17" spans="1:46" x14ac:dyDescent="0.25">
      <c r="A17" s="26"/>
      <c r="B17" s="37" t="s">
        <v>17</v>
      </c>
      <c r="C17" s="45">
        <v>0.95129870129870131</v>
      </c>
      <c r="D17" s="45">
        <v>0.94057971014492758</v>
      </c>
      <c r="E17" s="197">
        <v>0.94388777555110226</v>
      </c>
      <c r="F17" s="45">
        <v>0.93429697766097242</v>
      </c>
      <c r="G17" s="45">
        <v>0.93593314763231195</v>
      </c>
      <c r="H17" s="197">
        <v>0.93482142857142858</v>
      </c>
      <c r="I17" s="45">
        <v>0.93094944512946975</v>
      </c>
      <c r="J17" s="45">
        <v>0.94461077844311381</v>
      </c>
      <c r="K17" s="197">
        <v>0.93711967545638941</v>
      </c>
      <c r="L17" s="45">
        <v>0.92355371900826444</v>
      </c>
      <c r="M17" s="45">
        <v>0.92687385740402195</v>
      </c>
      <c r="N17" s="197">
        <v>0.92531522793404464</v>
      </c>
      <c r="O17" s="45">
        <v>0.93316412859560072</v>
      </c>
      <c r="P17" s="45">
        <v>0.9377208480565371</v>
      </c>
      <c r="Q17" s="197">
        <v>0.9353932584269663</v>
      </c>
      <c r="R17" s="45"/>
      <c r="S17" s="47">
        <v>0.98461538461538467</v>
      </c>
      <c r="T17" s="45">
        <v>0.92831541218637992</v>
      </c>
      <c r="U17" s="197">
        <v>0.94621026894865523</v>
      </c>
      <c r="V17" s="45">
        <v>0.98293515358361772</v>
      </c>
      <c r="W17" s="45">
        <v>0.94656488549618323</v>
      </c>
      <c r="X17" s="197">
        <v>0.97169811320754718</v>
      </c>
      <c r="Y17" s="45">
        <v>0.96977329974811088</v>
      </c>
      <c r="Z17" s="45">
        <v>0.95539033457249067</v>
      </c>
      <c r="AA17" s="197">
        <v>0.963963963963964</v>
      </c>
      <c r="AB17" s="45">
        <v>0.97175141242937857</v>
      </c>
      <c r="AC17" s="45">
        <v>0.9336283185840708</v>
      </c>
      <c r="AD17" s="197">
        <v>0.95037220843672454</v>
      </c>
      <c r="AE17" s="45">
        <v>0.97592778335005015</v>
      </c>
      <c r="AF17" s="45">
        <v>0.94033149171270713</v>
      </c>
      <c r="AG17" s="197">
        <v>0.95899053627760256</v>
      </c>
      <c r="AH17" s="45"/>
      <c r="AI17" s="47">
        <v>0.97457627118644063</v>
      </c>
      <c r="AJ17" s="45">
        <v>0.99038461538461542</v>
      </c>
      <c r="AK17" s="45">
        <v>0.96739130434782605</v>
      </c>
      <c r="AL17" s="45">
        <v>1</v>
      </c>
      <c r="AM17" s="46">
        <v>0.98021308980213084</v>
      </c>
      <c r="AN17" s="45"/>
      <c r="AO17" s="47">
        <v>0.98715596330275235</v>
      </c>
      <c r="AP17" s="45">
        <v>0.986328125</v>
      </c>
      <c r="AQ17" s="45">
        <v>0.985553772070626</v>
      </c>
      <c r="AR17" s="45">
        <v>0.99777282850779514</v>
      </c>
      <c r="AS17" s="46">
        <v>0.98872710192578672</v>
      </c>
      <c r="AT17" s="27"/>
    </row>
    <row r="18" spans="1:46" x14ac:dyDescent="0.25">
      <c r="A18" s="26"/>
      <c r="B18" s="37" t="s">
        <v>18</v>
      </c>
      <c r="C18" s="45">
        <v>0.94339622641509435</v>
      </c>
      <c r="D18" s="45">
        <v>0.91066282420749278</v>
      </c>
      <c r="E18" s="197">
        <v>0.92094861660079053</v>
      </c>
      <c r="F18" s="45">
        <v>0.9285714285714286</v>
      </c>
      <c r="G18" s="45">
        <v>0.90140845070422537</v>
      </c>
      <c r="H18" s="197">
        <v>0.91900826446280992</v>
      </c>
      <c r="I18" s="45">
        <v>0.90330188679245282</v>
      </c>
      <c r="J18" s="45">
        <v>0.9274965800273598</v>
      </c>
      <c r="K18" s="197">
        <v>0.91450284990500319</v>
      </c>
      <c r="L18" s="45">
        <v>0.92258064516129035</v>
      </c>
      <c r="M18" s="45">
        <v>0.92119089316987746</v>
      </c>
      <c r="N18" s="197">
        <v>0.9218146718146718</v>
      </c>
      <c r="O18" s="45">
        <v>0.92049689440993787</v>
      </c>
      <c r="P18" s="45">
        <v>0.91659785301403796</v>
      </c>
      <c r="Q18" s="197">
        <v>0.91854455240851762</v>
      </c>
      <c r="R18" s="45"/>
      <c r="S18" s="47">
        <v>0.96402877697841727</v>
      </c>
      <c r="T18" s="45">
        <v>0.90214067278287458</v>
      </c>
      <c r="U18" s="197">
        <v>0.92060085836909866</v>
      </c>
      <c r="V18" s="45">
        <v>0.99386503067484666</v>
      </c>
      <c r="W18" s="45">
        <v>0.903954802259887</v>
      </c>
      <c r="X18" s="197">
        <v>0.96222664015904569</v>
      </c>
      <c r="Y18" s="45">
        <v>0.98441558441558441</v>
      </c>
      <c r="Z18" s="45">
        <v>0.89341692789968652</v>
      </c>
      <c r="AA18" s="197">
        <v>0.94318181818181823</v>
      </c>
      <c r="AB18" s="45">
        <v>0.98979591836734693</v>
      </c>
      <c r="AC18" s="45">
        <v>0.90204081632653066</v>
      </c>
      <c r="AD18" s="197">
        <v>0.94104308390022673</v>
      </c>
      <c r="AE18" s="45">
        <v>0.98565965583173998</v>
      </c>
      <c r="AF18" s="45">
        <v>0.89981273408239704</v>
      </c>
      <c r="AG18" s="197">
        <v>0.94228949858088928</v>
      </c>
      <c r="AH18" s="45"/>
      <c r="AI18" s="47">
        <v>0.96825396825396826</v>
      </c>
      <c r="AJ18" s="45">
        <v>0.9642857142857143</v>
      </c>
      <c r="AK18" s="45">
        <v>0.97452229299363058</v>
      </c>
      <c r="AL18" s="45">
        <v>0.9910714285714286</v>
      </c>
      <c r="AM18" s="46">
        <v>0.97416974169741699</v>
      </c>
      <c r="AN18" s="45"/>
      <c r="AO18" s="47">
        <v>0.99211045364891515</v>
      </c>
      <c r="AP18" s="45">
        <v>0.99369747899159666</v>
      </c>
      <c r="AQ18" s="45">
        <v>0.9699115044247788</v>
      </c>
      <c r="AR18" s="45">
        <v>0.98425196850393704</v>
      </c>
      <c r="AS18" s="46">
        <v>0.98444790046656294</v>
      </c>
      <c r="AT18" s="27"/>
    </row>
    <row r="19" spans="1:46" x14ac:dyDescent="0.25">
      <c r="A19" s="26"/>
      <c r="B19" s="37" t="s">
        <v>19</v>
      </c>
      <c r="C19" s="45">
        <v>0.93798449612403101</v>
      </c>
      <c r="D19" s="45">
        <v>0.91496062992125982</v>
      </c>
      <c r="E19" s="197">
        <v>0.92161254199328102</v>
      </c>
      <c r="F19" s="45">
        <v>0.92467532467532465</v>
      </c>
      <c r="G19" s="45">
        <v>0.91081081081081083</v>
      </c>
      <c r="H19" s="197">
        <v>0.9201754385964912</v>
      </c>
      <c r="I19" s="45">
        <v>0.91008505467800727</v>
      </c>
      <c r="J19" s="45">
        <v>0.90523338048090518</v>
      </c>
      <c r="K19" s="197">
        <v>0.90784313725490196</v>
      </c>
      <c r="L19" s="45">
        <v>0.91612903225806452</v>
      </c>
      <c r="M19" s="45">
        <v>0.91304347826086951</v>
      </c>
      <c r="N19" s="197">
        <v>0.91452111225540678</v>
      </c>
      <c r="O19" s="45">
        <v>0.91925734024179617</v>
      </c>
      <c r="P19" s="45">
        <v>0.91073038773669968</v>
      </c>
      <c r="Q19" s="197">
        <v>0.91508601676224088</v>
      </c>
      <c r="R19" s="45"/>
      <c r="S19" s="47">
        <v>0.97887323943661975</v>
      </c>
      <c r="T19" s="45">
        <v>0.90812720848056538</v>
      </c>
      <c r="U19" s="197">
        <v>0.93176470588235294</v>
      </c>
      <c r="V19" s="45">
        <v>0.98611111111111116</v>
      </c>
      <c r="W19" s="45">
        <v>0.90909090909090906</v>
      </c>
      <c r="X19" s="197">
        <v>0.95805739514348787</v>
      </c>
      <c r="Y19" s="45">
        <v>0.98445595854922274</v>
      </c>
      <c r="Z19" s="45">
        <v>0.90697674418604646</v>
      </c>
      <c r="AA19" s="197">
        <v>0.95050946142649195</v>
      </c>
      <c r="AB19" s="45">
        <v>0.98477157360406087</v>
      </c>
      <c r="AC19" s="45">
        <v>0.89433962264150946</v>
      </c>
      <c r="AD19" s="197">
        <v>0.9329004329004329</v>
      </c>
      <c r="AE19" s="45">
        <v>0.98420533070088845</v>
      </c>
      <c r="AF19" s="45">
        <v>0.9043392504930966</v>
      </c>
      <c r="AG19" s="197">
        <v>0.94425259003453377</v>
      </c>
      <c r="AH19" s="45"/>
      <c r="AI19" s="47">
        <v>0.94017094017094016</v>
      </c>
      <c r="AJ19" s="45">
        <v>0.97560975609756095</v>
      </c>
      <c r="AK19" s="45">
        <v>0.97023809523809523</v>
      </c>
      <c r="AL19" s="45">
        <v>0.99186991869918695</v>
      </c>
      <c r="AM19" s="46">
        <v>0.96375617792421742</v>
      </c>
      <c r="AN19" s="45"/>
      <c r="AO19" s="47">
        <v>0.96686159844054576</v>
      </c>
      <c r="AP19" s="45">
        <v>0.97674418604651159</v>
      </c>
      <c r="AQ19" s="45">
        <v>0.98698884758364314</v>
      </c>
      <c r="AR19" s="45">
        <v>0.99257425742574257</v>
      </c>
      <c r="AS19" s="46">
        <v>0.98029045643153523</v>
      </c>
      <c r="AT19" s="27"/>
    </row>
    <row r="20" spans="1:46" x14ac:dyDescent="0.25">
      <c r="A20" s="26"/>
      <c r="B20" s="37" t="s">
        <v>20</v>
      </c>
      <c r="C20" s="45">
        <v>0.93286219081272082</v>
      </c>
      <c r="D20" s="45">
        <v>0.92820512820512824</v>
      </c>
      <c r="E20" s="197">
        <v>0.92972350230414746</v>
      </c>
      <c r="F20" s="45">
        <v>0.93236074270557034</v>
      </c>
      <c r="G20" s="45">
        <v>0.93802816901408448</v>
      </c>
      <c r="H20" s="197">
        <v>0.93417493237150584</v>
      </c>
      <c r="I20" s="45">
        <v>0.90855106888361048</v>
      </c>
      <c r="J20" s="45">
        <v>0.94389438943894388</v>
      </c>
      <c r="K20" s="197">
        <v>0.9233425414364641</v>
      </c>
      <c r="L20" s="45">
        <v>0.92213114754098358</v>
      </c>
      <c r="M20" s="45">
        <v>0.94208494208494209</v>
      </c>
      <c r="N20" s="197">
        <v>0.93240556660039764</v>
      </c>
      <c r="O20" s="45">
        <v>0.92184199408534007</v>
      </c>
      <c r="P20" s="45">
        <v>0.93798449612403101</v>
      </c>
      <c r="Q20" s="197">
        <v>0.92936131798691035</v>
      </c>
      <c r="R20" s="45"/>
      <c r="S20" s="47">
        <v>0.97887323943661975</v>
      </c>
      <c r="T20" s="45">
        <v>0.90635451505016718</v>
      </c>
      <c r="U20" s="197">
        <v>0.92970521541950113</v>
      </c>
      <c r="V20" s="45">
        <v>0.97931034482758617</v>
      </c>
      <c r="W20" s="45">
        <v>0.93670886075949367</v>
      </c>
      <c r="X20" s="197">
        <v>0.9642857142857143</v>
      </c>
      <c r="Y20" s="45">
        <v>0.97633136094674555</v>
      </c>
      <c r="Z20" s="45">
        <v>0.92619926199261993</v>
      </c>
      <c r="AA20" s="197">
        <v>0.95402298850574707</v>
      </c>
      <c r="AB20" s="45">
        <v>0.97448979591836737</v>
      </c>
      <c r="AC20" s="45">
        <v>0.93969849246231152</v>
      </c>
      <c r="AD20" s="197">
        <v>0.95696202531645569</v>
      </c>
      <c r="AE20" s="45">
        <v>0.97722567287784678</v>
      </c>
      <c r="AF20" s="45">
        <v>0.92448759439050698</v>
      </c>
      <c r="AG20" s="197">
        <v>0.95139989434759642</v>
      </c>
      <c r="AH20" s="45"/>
      <c r="AI20" s="47">
        <v>0.98095238095238091</v>
      </c>
      <c r="AJ20" s="45">
        <v>0.93333333333333335</v>
      </c>
      <c r="AK20" s="45">
        <v>0.94413407821229045</v>
      </c>
      <c r="AL20" s="45">
        <v>1</v>
      </c>
      <c r="AM20" s="46">
        <v>0.96666666666666667</v>
      </c>
      <c r="AN20" s="45"/>
      <c r="AO20" s="47">
        <v>0.98651252408477841</v>
      </c>
      <c r="AP20" s="45">
        <v>0.98903508771929827</v>
      </c>
      <c r="AQ20" s="45">
        <v>0.98886827458256032</v>
      </c>
      <c r="AR20" s="45">
        <v>0.99729729729729732</v>
      </c>
      <c r="AS20" s="46">
        <v>0.98991507430997872</v>
      </c>
      <c r="AT20" s="27"/>
    </row>
    <row r="21" spans="1:46" x14ac:dyDescent="0.25">
      <c r="A21" s="26"/>
      <c r="B21" s="37" t="s">
        <v>21</v>
      </c>
      <c r="C21" s="45">
        <v>0.91867469879518071</v>
      </c>
      <c r="D21" s="45">
        <v>0.92113564668769721</v>
      </c>
      <c r="E21" s="197">
        <v>0.92028985507246375</v>
      </c>
      <c r="F21" s="45">
        <v>0.92523364485981308</v>
      </c>
      <c r="G21" s="45">
        <v>0.9173553719008265</v>
      </c>
      <c r="H21" s="197">
        <v>0.92266187050359716</v>
      </c>
      <c r="I21" s="45">
        <v>0.91264367816091951</v>
      </c>
      <c r="J21" s="45">
        <v>0.93305439330543938</v>
      </c>
      <c r="K21" s="197">
        <v>0.92186515437933203</v>
      </c>
      <c r="L21" s="45">
        <v>0.91598360655737709</v>
      </c>
      <c r="M21" s="45">
        <v>0.9066147859922179</v>
      </c>
      <c r="N21" s="197">
        <v>0.91117764471057883</v>
      </c>
      <c r="O21" s="45">
        <v>0.91799917999179992</v>
      </c>
      <c r="P21" s="45">
        <v>0.92100538599640935</v>
      </c>
      <c r="Q21" s="197">
        <v>0.91943432611956288</v>
      </c>
      <c r="R21" s="45"/>
      <c r="S21" s="47">
        <v>0.97916666666666663</v>
      </c>
      <c r="T21" s="45">
        <v>0.92418772563176899</v>
      </c>
      <c r="U21" s="197">
        <v>0.94299287410926369</v>
      </c>
      <c r="V21" s="45">
        <v>0.97523219814241491</v>
      </c>
      <c r="W21" s="45">
        <v>0.92356687898089174</v>
      </c>
      <c r="X21" s="197">
        <v>0.95833333333333337</v>
      </c>
      <c r="Y21" s="45">
        <v>0.98644986449864502</v>
      </c>
      <c r="Z21" s="45">
        <v>0.92439862542955331</v>
      </c>
      <c r="AA21" s="197">
        <v>0.95909090909090911</v>
      </c>
      <c r="AB21" s="45">
        <v>0.98275862068965514</v>
      </c>
      <c r="AC21" s="45">
        <v>0.9375</v>
      </c>
      <c r="AD21" s="197">
        <v>0.95811518324607325</v>
      </c>
      <c r="AE21" s="45">
        <v>0.98118811881188117</v>
      </c>
      <c r="AF21" s="45">
        <v>0.92711682743837087</v>
      </c>
      <c r="AG21" s="197">
        <v>0.95522388059701491</v>
      </c>
      <c r="AH21" s="45"/>
      <c r="AI21" s="47">
        <v>0.97881355932203384</v>
      </c>
      <c r="AJ21" s="45">
        <v>0.94047619047619047</v>
      </c>
      <c r="AK21" s="45">
        <v>0.97814207650273222</v>
      </c>
      <c r="AL21" s="45">
        <v>0.98290598290598286</v>
      </c>
      <c r="AM21" s="46">
        <v>0.97419354838709682</v>
      </c>
      <c r="AN21" s="45"/>
      <c r="AO21" s="47">
        <v>0.98348623853211015</v>
      </c>
      <c r="AP21" s="45">
        <v>0.98023715415019763</v>
      </c>
      <c r="AQ21" s="45">
        <v>0.97014925373134331</v>
      </c>
      <c r="AR21" s="45">
        <v>0.99744897959183676</v>
      </c>
      <c r="AS21" s="46">
        <v>0.98142717497556209</v>
      </c>
      <c r="AT21" s="27"/>
    </row>
    <row r="22" spans="1:46" x14ac:dyDescent="0.25">
      <c r="A22" s="26"/>
      <c r="B22" s="37" t="s">
        <v>22</v>
      </c>
      <c r="C22" s="45">
        <v>0.96864111498257843</v>
      </c>
      <c r="D22" s="45">
        <v>0.93739703459637558</v>
      </c>
      <c r="E22" s="197">
        <v>0.94742729306487694</v>
      </c>
      <c r="F22" s="45">
        <v>0.92829204693611478</v>
      </c>
      <c r="G22" s="45">
        <v>0.91228070175438591</v>
      </c>
      <c r="H22" s="197">
        <v>0.9233543733092876</v>
      </c>
      <c r="I22" s="45">
        <v>0.92316136114160263</v>
      </c>
      <c r="J22" s="45">
        <v>0.94262295081967218</v>
      </c>
      <c r="K22" s="197">
        <v>0.93096646942800787</v>
      </c>
      <c r="L22" s="45">
        <v>0.9257731958762887</v>
      </c>
      <c r="M22" s="45">
        <v>0.92460317460317465</v>
      </c>
      <c r="N22" s="197">
        <v>0.92517694641051562</v>
      </c>
      <c r="O22" s="45">
        <v>0.93061224489795913</v>
      </c>
      <c r="P22" s="45">
        <v>0.93165293262239457</v>
      </c>
      <c r="Q22" s="197">
        <v>0.9310879680921782</v>
      </c>
      <c r="R22" s="45"/>
      <c r="S22" s="47">
        <v>0.96598639455782309</v>
      </c>
      <c r="T22" s="45">
        <v>0.91814946619217086</v>
      </c>
      <c r="U22" s="197">
        <v>0.93457943925233644</v>
      </c>
      <c r="V22" s="45">
        <v>0.96474358974358976</v>
      </c>
      <c r="W22" s="45">
        <v>0.92142857142857137</v>
      </c>
      <c r="X22" s="197">
        <v>0.95132743362831862</v>
      </c>
      <c r="Y22" s="45">
        <v>0.97922077922077921</v>
      </c>
      <c r="Z22" s="45">
        <v>0.88059701492537312</v>
      </c>
      <c r="AA22" s="197">
        <v>0.93874425727411948</v>
      </c>
      <c r="AB22" s="45">
        <v>0.99038461538461542</v>
      </c>
      <c r="AC22" s="45">
        <v>0.9329896907216495</v>
      </c>
      <c r="AD22" s="197">
        <v>0.96268656716417911</v>
      </c>
      <c r="AE22" s="45">
        <v>0.97528517110266155</v>
      </c>
      <c r="AF22" s="45">
        <v>0.91053227633069078</v>
      </c>
      <c r="AG22" s="197">
        <v>0.94573643410852715</v>
      </c>
      <c r="AH22" s="45"/>
      <c r="AI22" s="47">
        <v>0.97169811320754718</v>
      </c>
      <c r="AJ22" s="45">
        <v>0.97938144329896903</v>
      </c>
      <c r="AK22" s="45">
        <v>0.94791666666666663</v>
      </c>
      <c r="AL22" s="45">
        <v>1</v>
      </c>
      <c r="AM22" s="46">
        <v>0.97239263803680986</v>
      </c>
      <c r="AN22" s="45"/>
      <c r="AO22" s="47">
        <v>0.99229287090558771</v>
      </c>
      <c r="AP22" s="45">
        <v>0.98635477582845998</v>
      </c>
      <c r="AQ22" s="45">
        <v>0.96918335901386754</v>
      </c>
      <c r="AR22" s="45">
        <v>0.99765807962529274</v>
      </c>
      <c r="AS22" s="46">
        <v>0.98481973434535108</v>
      </c>
      <c r="AT22" s="27"/>
    </row>
    <row r="23" spans="1:46" x14ac:dyDescent="0.25">
      <c r="A23" s="28"/>
      <c r="B23" s="38" t="s">
        <v>23</v>
      </c>
      <c r="C23" s="48">
        <v>0.89085545722713866</v>
      </c>
      <c r="D23" s="48">
        <v>0.91097922848664692</v>
      </c>
      <c r="E23" s="198">
        <v>0.9042448173741362</v>
      </c>
      <c r="F23" s="48">
        <v>0.90144546649145862</v>
      </c>
      <c r="G23" s="48">
        <v>0.9145299145299145</v>
      </c>
      <c r="H23" s="198">
        <v>0.90557553956834536</v>
      </c>
      <c r="I23" s="48">
        <v>0.89915966386554624</v>
      </c>
      <c r="J23" s="48">
        <v>0.90840840840840842</v>
      </c>
      <c r="K23" s="198">
        <v>0.90296662546353523</v>
      </c>
      <c r="L23" s="48">
        <v>0.92210526315789476</v>
      </c>
      <c r="M23" s="48">
        <v>0.93010752688172038</v>
      </c>
      <c r="N23" s="198">
        <v>0.92642787996127784</v>
      </c>
      <c r="O23" s="48">
        <v>0.90304709141274242</v>
      </c>
      <c r="P23" s="48">
        <v>0.91551800800355709</v>
      </c>
      <c r="Q23" s="198">
        <v>0.9089195979899497</v>
      </c>
      <c r="R23" s="48"/>
      <c r="S23" s="50">
        <v>0.98</v>
      </c>
      <c r="T23" s="48">
        <v>0.9112627986348123</v>
      </c>
      <c r="U23" s="198">
        <v>0.93453724604966137</v>
      </c>
      <c r="V23" s="48">
        <v>0.97777777777777775</v>
      </c>
      <c r="W23" s="48">
        <v>0.93167701863354035</v>
      </c>
      <c r="X23" s="198">
        <v>0.96218487394957986</v>
      </c>
      <c r="Y23" s="48">
        <v>0.96221662468513858</v>
      </c>
      <c r="Z23" s="48">
        <v>0.89743589743589747</v>
      </c>
      <c r="AA23" s="198">
        <v>0.93370944992947813</v>
      </c>
      <c r="AB23" s="48">
        <v>0.99212598425196852</v>
      </c>
      <c r="AC23" s="48">
        <v>0.91880341880341876</v>
      </c>
      <c r="AD23" s="198">
        <v>0.95696721311475408</v>
      </c>
      <c r="AE23" s="48">
        <v>0.97580645161290325</v>
      </c>
      <c r="AF23" s="48">
        <v>0.91200000000000003</v>
      </c>
      <c r="AG23" s="198">
        <v>0.94565217391304346</v>
      </c>
      <c r="AH23" s="48"/>
      <c r="AI23" s="50">
        <v>0.9468599033816425</v>
      </c>
      <c r="AJ23" s="48">
        <v>0.97</v>
      </c>
      <c r="AK23" s="48">
        <v>0.91794871794871791</v>
      </c>
      <c r="AL23" s="48">
        <v>0.97674418604651159</v>
      </c>
      <c r="AM23" s="49">
        <v>0.94770206022187009</v>
      </c>
      <c r="AN23" s="48"/>
      <c r="AO23" s="50">
        <v>0.98373983739837401</v>
      </c>
      <c r="AP23" s="48">
        <v>0.96741344195519352</v>
      </c>
      <c r="AQ23" s="48">
        <v>0.97579143389199252</v>
      </c>
      <c r="AR23" s="48">
        <v>0.99484536082474229</v>
      </c>
      <c r="AS23" s="49">
        <v>0.97955974842767291</v>
      </c>
      <c r="AT23" s="27"/>
    </row>
    <row r="24" spans="1:46" x14ac:dyDescent="0.25">
      <c r="A24" s="26" t="s">
        <v>24</v>
      </c>
      <c r="B24" s="37" t="s">
        <v>12</v>
      </c>
      <c r="C24" s="45">
        <v>0.90957446808510634</v>
      </c>
      <c r="D24" s="45">
        <v>0.90483162518301608</v>
      </c>
      <c r="E24" s="197">
        <v>0.90651558073654392</v>
      </c>
      <c r="F24" s="45">
        <v>0.93093922651933703</v>
      </c>
      <c r="G24" s="45">
        <v>0.90439276485788112</v>
      </c>
      <c r="H24" s="197">
        <v>0.92169216921692165</v>
      </c>
      <c r="I24" s="45">
        <v>0.91869060190073915</v>
      </c>
      <c r="J24" s="45">
        <v>0.92944369063772048</v>
      </c>
      <c r="K24" s="197">
        <v>0.92339667458432306</v>
      </c>
      <c r="L24" s="45">
        <v>0.90273037542662116</v>
      </c>
      <c r="M24" s="45">
        <v>0.89399293286219084</v>
      </c>
      <c r="N24" s="197">
        <v>0.8984375</v>
      </c>
      <c r="O24" s="45">
        <v>0.91720470945689325</v>
      </c>
      <c r="P24" s="45">
        <v>0.90981879477454697</v>
      </c>
      <c r="Q24" s="197">
        <v>0.91370355573312023</v>
      </c>
      <c r="R24" s="45"/>
      <c r="S24" s="47">
        <v>0.96794871794871795</v>
      </c>
      <c r="T24" s="45">
        <v>0.86585365853658536</v>
      </c>
      <c r="U24" s="197">
        <v>0.89876033057851235</v>
      </c>
      <c r="V24" s="45">
        <v>0.98607242339832868</v>
      </c>
      <c r="W24" s="45">
        <v>0.92810457516339873</v>
      </c>
      <c r="X24" s="197">
        <v>0.96875</v>
      </c>
      <c r="Y24" s="45">
        <v>0.97624703087885989</v>
      </c>
      <c r="Z24" s="45">
        <v>0.94855305466237938</v>
      </c>
      <c r="AA24" s="197">
        <v>0.96448087431693985</v>
      </c>
      <c r="AB24" s="45">
        <v>0.97899159663865543</v>
      </c>
      <c r="AC24" s="45">
        <v>0.9336283185840708</v>
      </c>
      <c r="AD24" s="197">
        <v>0.9568965517241379</v>
      </c>
      <c r="AE24" s="45">
        <v>0.97870528109028965</v>
      </c>
      <c r="AF24" s="45">
        <v>0.91552062868369355</v>
      </c>
      <c r="AG24" s="197">
        <v>0.94936131386861311</v>
      </c>
      <c r="AH24" s="45"/>
      <c r="AI24" s="47">
        <v>0.94696969696969702</v>
      </c>
      <c r="AJ24" s="45">
        <v>0.94897959183673475</v>
      </c>
      <c r="AK24" s="45">
        <v>0.95798319327731096</v>
      </c>
      <c r="AL24" s="45">
        <v>0.96478873239436624</v>
      </c>
      <c r="AM24" s="46">
        <v>0.95417789757412397</v>
      </c>
      <c r="AN24" s="45"/>
      <c r="AO24" s="47">
        <v>0.98807495741056217</v>
      </c>
      <c r="AP24" s="45">
        <v>0.98148148148148151</v>
      </c>
      <c r="AQ24" s="45">
        <v>0.96444444444444444</v>
      </c>
      <c r="AR24" s="45">
        <v>0.98727735368956748</v>
      </c>
      <c r="AS24" s="46">
        <v>0.9790432801822323</v>
      </c>
      <c r="AT24" s="27"/>
    </row>
    <row r="25" spans="1:46" x14ac:dyDescent="0.25">
      <c r="A25" s="26"/>
      <c r="B25" s="37" t="s">
        <v>13</v>
      </c>
      <c r="C25" s="45">
        <v>0.95481927710843373</v>
      </c>
      <c r="D25" s="45">
        <v>0.9229534510433387</v>
      </c>
      <c r="E25" s="197">
        <v>0.93403141361256548</v>
      </c>
      <c r="F25" s="45">
        <v>0.90142671854734113</v>
      </c>
      <c r="G25" s="45">
        <v>0.91860465116279066</v>
      </c>
      <c r="H25" s="197">
        <v>0.90672645739910318</v>
      </c>
      <c r="I25" s="45">
        <v>0.91043083900226762</v>
      </c>
      <c r="J25" s="45">
        <v>0.92479999999999996</v>
      </c>
      <c r="K25" s="197">
        <v>0.91639017916390175</v>
      </c>
      <c r="L25" s="45">
        <v>0.92152917505030185</v>
      </c>
      <c r="M25" s="45">
        <v>0.90727272727272723</v>
      </c>
      <c r="N25" s="197">
        <v>0.91404011461318047</v>
      </c>
      <c r="O25" s="45">
        <v>0.91579371474617244</v>
      </c>
      <c r="P25" s="45">
        <v>0.91876750700280108</v>
      </c>
      <c r="Q25" s="197">
        <v>0.9171712802768166</v>
      </c>
      <c r="R25" s="45"/>
      <c r="S25" s="47">
        <v>0.99310344827586206</v>
      </c>
      <c r="T25" s="45">
        <v>0.89456869009584661</v>
      </c>
      <c r="U25" s="197">
        <v>0.92576419213973804</v>
      </c>
      <c r="V25" s="45">
        <v>0.96065573770491808</v>
      </c>
      <c r="W25" s="45">
        <v>0.94285714285714284</v>
      </c>
      <c r="X25" s="197">
        <v>0.9550561797752809</v>
      </c>
      <c r="Y25" s="45">
        <v>0.96363636363636362</v>
      </c>
      <c r="Z25" s="45">
        <v>0.90808823529411764</v>
      </c>
      <c r="AA25" s="197">
        <v>0.94063926940639264</v>
      </c>
      <c r="AB25" s="45">
        <v>0.96202531645569622</v>
      </c>
      <c r="AC25" s="45">
        <v>0.89912280701754388</v>
      </c>
      <c r="AD25" s="197">
        <v>0.9311827956989247</v>
      </c>
      <c r="AE25" s="45">
        <v>0.96641791044776115</v>
      </c>
      <c r="AF25" s="45">
        <v>0.90661070304302205</v>
      </c>
      <c r="AG25" s="197">
        <v>0.93827160493827155</v>
      </c>
      <c r="AH25" s="45"/>
      <c r="AI25" s="47">
        <v>0.97083333333333333</v>
      </c>
      <c r="AJ25" s="45">
        <v>0.96907216494845361</v>
      </c>
      <c r="AK25" s="45">
        <v>0.90677966101694918</v>
      </c>
      <c r="AL25" s="45">
        <v>0.94557823129251706</v>
      </c>
      <c r="AM25" s="46">
        <v>0.94444444444444442</v>
      </c>
      <c r="AN25" s="45"/>
      <c r="AO25" s="47">
        <v>0.97636363636363632</v>
      </c>
      <c r="AP25" s="45">
        <v>0.97679324894514763</v>
      </c>
      <c r="AQ25" s="45">
        <v>0.96739130434782605</v>
      </c>
      <c r="AR25" s="45">
        <v>0.98525798525798525</v>
      </c>
      <c r="AS25" s="46">
        <v>0.97542168674698793</v>
      </c>
      <c r="AT25" s="27"/>
    </row>
    <row r="26" spans="1:46" x14ac:dyDescent="0.25">
      <c r="A26" s="26"/>
      <c r="B26" s="37" t="s">
        <v>14</v>
      </c>
      <c r="C26" s="45">
        <v>0.91916167664670656</v>
      </c>
      <c r="D26" s="45">
        <v>0.89376770538243622</v>
      </c>
      <c r="E26" s="197">
        <v>0.90192307692307694</v>
      </c>
      <c r="F26" s="45">
        <v>0.91656288916562889</v>
      </c>
      <c r="G26" s="45">
        <v>0.9129287598944591</v>
      </c>
      <c r="H26" s="197">
        <v>0.91539763113367179</v>
      </c>
      <c r="I26" s="45">
        <v>0.91567695961995255</v>
      </c>
      <c r="J26" s="45">
        <v>0.92296918767507008</v>
      </c>
      <c r="K26" s="197">
        <v>0.91902313624678666</v>
      </c>
      <c r="L26" s="45">
        <v>0.8827977315689981</v>
      </c>
      <c r="M26" s="45">
        <v>0.91773308957952471</v>
      </c>
      <c r="N26" s="197">
        <v>0.90055762081784385</v>
      </c>
      <c r="O26" s="45">
        <v>0.90948963317384368</v>
      </c>
      <c r="P26" s="45">
        <v>0.91133844842284739</v>
      </c>
      <c r="Q26" s="197">
        <v>0.91038318912237326</v>
      </c>
      <c r="R26" s="45"/>
      <c r="S26" s="47">
        <v>0.95402298850574707</v>
      </c>
      <c r="T26" s="45">
        <v>0.90136054421768708</v>
      </c>
      <c r="U26" s="197">
        <v>0.92094017094017089</v>
      </c>
      <c r="V26" s="45">
        <v>0.97727272727272729</v>
      </c>
      <c r="W26" s="45">
        <v>0.92156862745098034</v>
      </c>
      <c r="X26" s="197">
        <v>0.96039603960396036</v>
      </c>
      <c r="Y26" s="45">
        <v>0.97750000000000004</v>
      </c>
      <c r="Z26" s="45">
        <v>0.94476744186046513</v>
      </c>
      <c r="AA26" s="197">
        <v>0.9623655913978495</v>
      </c>
      <c r="AB26" s="45">
        <v>0.96047430830039526</v>
      </c>
      <c r="AC26" s="45">
        <v>0.91703056768558955</v>
      </c>
      <c r="AD26" s="197">
        <v>0.93983402489626555</v>
      </c>
      <c r="AE26" s="45">
        <v>0.97031382527565735</v>
      </c>
      <c r="AF26" s="45">
        <v>0.92254901960784319</v>
      </c>
      <c r="AG26" s="197">
        <v>0.94815825375170537</v>
      </c>
      <c r="AH26" s="45"/>
      <c r="AI26" s="47">
        <v>0.94761904761904758</v>
      </c>
      <c r="AJ26" s="45">
        <v>0.91860465116279066</v>
      </c>
      <c r="AK26" s="45">
        <v>0.92788461538461542</v>
      </c>
      <c r="AL26" s="45">
        <v>0.93162393162393164</v>
      </c>
      <c r="AM26" s="46">
        <v>0.93397745571658619</v>
      </c>
      <c r="AN26" s="45"/>
      <c r="AO26" s="47">
        <v>0.96557971014492749</v>
      </c>
      <c r="AP26" s="45">
        <v>0.96572580645161288</v>
      </c>
      <c r="AQ26" s="45">
        <v>0.95921450151057397</v>
      </c>
      <c r="AR26" s="45">
        <v>0.97409326424870468</v>
      </c>
      <c r="AS26" s="46">
        <v>0.96517175572519087</v>
      </c>
      <c r="AT26" s="27"/>
    </row>
    <row r="27" spans="1:46" x14ac:dyDescent="0.25">
      <c r="A27" s="26"/>
      <c r="B27" s="37" t="s">
        <v>15</v>
      </c>
      <c r="C27" s="45">
        <v>0.96190476190476193</v>
      </c>
      <c r="D27" s="45">
        <v>0.92273402674591387</v>
      </c>
      <c r="E27" s="197">
        <v>0.93522267206477738</v>
      </c>
      <c r="F27" s="45">
        <v>0.94458128078817738</v>
      </c>
      <c r="G27" s="45">
        <v>0.93604651162790697</v>
      </c>
      <c r="H27" s="197">
        <v>0.94204152249134943</v>
      </c>
      <c r="I27" s="45">
        <v>0.92244418331374856</v>
      </c>
      <c r="J27" s="45">
        <v>0.94336810730253351</v>
      </c>
      <c r="K27" s="197">
        <v>0.93166885676741129</v>
      </c>
      <c r="L27" s="45">
        <v>0.90774907749077494</v>
      </c>
      <c r="M27" s="45">
        <v>0.92537313432835822</v>
      </c>
      <c r="N27" s="197">
        <v>0.91651205936920221</v>
      </c>
      <c r="O27" s="45">
        <v>0.93134920634920637</v>
      </c>
      <c r="P27" s="45">
        <v>0.93165467625899279</v>
      </c>
      <c r="Q27" s="197">
        <v>0.93149241146711637</v>
      </c>
      <c r="R27" s="45"/>
      <c r="S27" s="47">
        <v>0.96835443037974689</v>
      </c>
      <c r="T27" s="45">
        <v>0.93150684931506844</v>
      </c>
      <c r="U27" s="197">
        <v>0.94444444444444442</v>
      </c>
      <c r="V27" s="45">
        <v>0.98327759197324416</v>
      </c>
      <c r="W27" s="45">
        <v>0.91025641025641024</v>
      </c>
      <c r="X27" s="197">
        <v>0.95824175824175828</v>
      </c>
      <c r="Y27" s="45">
        <v>0.98066298342541436</v>
      </c>
      <c r="Z27" s="45">
        <v>0.95608108108108103</v>
      </c>
      <c r="AA27" s="197">
        <v>0.96960486322188455</v>
      </c>
      <c r="AB27" s="45">
        <v>0.98974358974358978</v>
      </c>
      <c r="AC27" s="45">
        <v>0.95854922279792742</v>
      </c>
      <c r="AD27" s="197">
        <v>0.97422680412371132</v>
      </c>
      <c r="AE27" s="45">
        <v>0.98126232741617359</v>
      </c>
      <c r="AF27" s="45">
        <v>0.94130202774813232</v>
      </c>
      <c r="AG27" s="197">
        <v>0.96207073295745771</v>
      </c>
      <c r="AH27" s="45"/>
      <c r="AI27" s="47">
        <v>0.95588235294117652</v>
      </c>
      <c r="AJ27" s="45">
        <v>0.97826086956521741</v>
      </c>
      <c r="AK27" s="45">
        <v>0.96116504854368934</v>
      </c>
      <c r="AL27" s="45">
        <v>0.96039603960396036</v>
      </c>
      <c r="AM27" s="46">
        <v>0.96185737976782748</v>
      </c>
      <c r="AN27" s="45"/>
      <c r="AO27" s="47">
        <v>0.97363465160075324</v>
      </c>
      <c r="AP27" s="45">
        <v>0.97171717171717176</v>
      </c>
      <c r="AQ27" s="45">
        <v>0.95366795366795365</v>
      </c>
      <c r="AR27" s="45">
        <v>0.9920844327176781</v>
      </c>
      <c r="AS27" s="46">
        <v>0.97139885595423814</v>
      </c>
      <c r="AT27" s="27"/>
    </row>
    <row r="28" spans="1:46" x14ac:dyDescent="0.25">
      <c r="A28" s="26"/>
      <c r="B28" s="37" t="s">
        <v>16</v>
      </c>
      <c r="C28" s="45">
        <v>0.95426829268292679</v>
      </c>
      <c r="D28" s="45">
        <v>0.92061068702290072</v>
      </c>
      <c r="E28" s="197">
        <v>0.93184130213631744</v>
      </c>
      <c r="F28" s="45">
        <v>0.9373401534526854</v>
      </c>
      <c r="G28" s="45">
        <v>0.9366391184573003</v>
      </c>
      <c r="H28" s="197">
        <v>0.93711790393013106</v>
      </c>
      <c r="I28" s="45">
        <v>0.90555555555555556</v>
      </c>
      <c r="J28" s="45">
        <v>0.93965517241379315</v>
      </c>
      <c r="K28" s="197">
        <v>0.92042606516290726</v>
      </c>
      <c r="L28" s="45">
        <v>0.9526627218934911</v>
      </c>
      <c r="M28" s="45">
        <v>0.93295019157088122</v>
      </c>
      <c r="N28" s="197">
        <v>0.94266277939747323</v>
      </c>
      <c r="O28" s="45">
        <v>0.93126738180373458</v>
      </c>
      <c r="P28" s="45">
        <v>0.93202146690518783</v>
      </c>
      <c r="Q28" s="197">
        <v>0.93162213338943822</v>
      </c>
      <c r="R28" s="45"/>
      <c r="S28" s="47">
        <v>0.98757763975155277</v>
      </c>
      <c r="T28" s="45">
        <v>0.90747330960854089</v>
      </c>
      <c r="U28" s="197">
        <v>0.93665158371040724</v>
      </c>
      <c r="V28" s="45">
        <v>0.9731343283582089</v>
      </c>
      <c r="W28" s="45">
        <v>0.94610778443113774</v>
      </c>
      <c r="X28" s="197">
        <v>0.96414342629482075</v>
      </c>
      <c r="Y28" s="45">
        <v>0.9284009546539379</v>
      </c>
      <c r="Z28" s="45">
        <v>0.92976588628762546</v>
      </c>
      <c r="AA28" s="197">
        <v>0.92896935933147629</v>
      </c>
      <c r="AB28" s="45">
        <v>0.98717948717948723</v>
      </c>
      <c r="AC28" s="45">
        <v>0.96052631578947367</v>
      </c>
      <c r="AD28" s="197">
        <v>0.97402597402597402</v>
      </c>
      <c r="AE28" s="45">
        <v>0.96170583115752828</v>
      </c>
      <c r="AF28" s="45">
        <v>0.93333333333333335</v>
      </c>
      <c r="AG28" s="197">
        <v>0.94868173258003763</v>
      </c>
      <c r="AH28" s="45"/>
      <c r="AI28" s="47">
        <v>0.96595744680851059</v>
      </c>
      <c r="AJ28" s="45">
        <v>0.97647058823529409</v>
      </c>
      <c r="AK28" s="45">
        <v>0.88524590163934425</v>
      </c>
      <c r="AL28" s="45">
        <v>0.97744360902255634</v>
      </c>
      <c r="AM28" s="46">
        <v>0.94654088050314467</v>
      </c>
      <c r="AN28" s="45"/>
      <c r="AO28" s="47">
        <v>0.97773654916512054</v>
      </c>
      <c r="AP28" s="45">
        <v>0.94851485148514847</v>
      </c>
      <c r="AQ28" s="45">
        <v>0.96</v>
      </c>
      <c r="AR28" s="45">
        <v>0.98139534883720925</v>
      </c>
      <c r="AS28" s="46">
        <v>0.96624879459980717</v>
      </c>
      <c r="AT28" s="27"/>
    </row>
    <row r="29" spans="1:46" x14ac:dyDescent="0.25">
      <c r="A29" s="26"/>
      <c r="B29" s="37" t="s">
        <v>17</v>
      </c>
      <c r="C29" s="45">
        <v>0.93906810035842292</v>
      </c>
      <c r="D29" s="45">
        <v>0.90652818991097928</v>
      </c>
      <c r="E29" s="197">
        <v>0.91605456453305356</v>
      </c>
      <c r="F29" s="45">
        <v>0.94636015325670497</v>
      </c>
      <c r="G29" s="45">
        <v>0.94647887323943658</v>
      </c>
      <c r="H29" s="197">
        <v>0.94639718804920914</v>
      </c>
      <c r="I29" s="45">
        <v>0.93645083932853712</v>
      </c>
      <c r="J29" s="45">
        <v>0.94783904619970194</v>
      </c>
      <c r="K29" s="197">
        <v>0.94152823920265782</v>
      </c>
      <c r="L29" s="45">
        <v>0.94674556213017746</v>
      </c>
      <c r="M29" s="45">
        <v>0.96421471172962225</v>
      </c>
      <c r="N29" s="197">
        <v>0.95544554455445541</v>
      </c>
      <c r="O29" s="45">
        <v>0.94215563878485231</v>
      </c>
      <c r="P29" s="45">
        <v>0.93871992737176579</v>
      </c>
      <c r="Q29" s="197">
        <v>0.94051237516283104</v>
      </c>
      <c r="R29" s="45"/>
      <c r="S29" s="47">
        <v>0.98449612403100772</v>
      </c>
      <c r="T29" s="45">
        <v>0.8973607038123167</v>
      </c>
      <c r="U29" s="197">
        <v>0.9212765957446809</v>
      </c>
      <c r="V29" s="45">
        <v>0.98226950354609932</v>
      </c>
      <c r="W29" s="45">
        <v>0.95541401273885351</v>
      </c>
      <c r="X29" s="197">
        <v>0.97266514806378135</v>
      </c>
      <c r="Y29" s="45">
        <v>0.967741935483871</v>
      </c>
      <c r="Z29" s="45">
        <v>0.9508771929824561</v>
      </c>
      <c r="AA29" s="197">
        <v>0.9604261796042618</v>
      </c>
      <c r="AB29" s="45">
        <v>0.9786324786324786</v>
      </c>
      <c r="AC29" s="45">
        <v>0.94444444444444442</v>
      </c>
      <c r="AD29" s="197">
        <v>0.9622222222222222</v>
      </c>
      <c r="AE29" s="45">
        <v>0.97640117994100295</v>
      </c>
      <c r="AF29" s="45">
        <v>0.93193193193193191</v>
      </c>
      <c r="AG29" s="197">
        <v>0.95436507936507942</v>
      </c>
      <c r="AH29" s="45"/>
      <c r="AI29" s="47">
        <v>0.93073593073593075</v>
      </c>
      <c r="AJ29" s="45">
        <v>0.90721649484536082</v>
      </c>
      <c r="AK29" s="45">
        <v>0.94318181818181823</v>
      </c>
      <c r="AL29" s="45">
        <v>0.95959595959595956</v>
      </c>
      <c r="AM29" s="46">
        <v>0.93532338308457708</v>
      </c>
      <c r="AN29" s="45"/>
      <c r="AO29" s="47">
        <v>0.97560975609756095</v>
      </c>
      <c r="AP29" s="45">
        <v>0.96610169491525422</v>
      </c>
      <c r="AQ29" s="45">
        <v>0.96923076923076923</v>
      </c>
      <c r="AR29" s="45">
        <v>0.97680412371134018</v>
      </c>
      <c r="AS29" s="46">
        <v>0.97160557563242123</v>
      </c>
      <c r="AT29" s="27"/>
    </row>
    <row r="30" spans="1:46" x14ac:dyDescent="0.25">
      <c r="A30" s="26"/>
      <c r="B30" s="37" t="s">
        <v>18</v>
      </c>
      <c r="C30" s="45">
        <v>0.90268456375838924</v>
      </c>
      <c r="D30" s="45">
        <v>0.8918539325842697</v>
      </c>
      <c r="E30" s="197">
        <v>0.89504950495049507</v>
      </c>
      <c r="F30" s="45">
        <v>0.90897097625329815</v>
      </c>
      <c r="G30" s="45">
        <v>0.92941176470588238</v>
      </c>
      <c r="H30" s="197">
        <v>0.91631445477599327</v>
      </c>
      <c r="I30" s="45">
        <v>0.91965255157437564</v>
      </c>
      <c r="J30" s="45">
        <v>0.92571428571428571</v>
      </c>
      <c r="K30" s="197">
        <v>0.92227020357803824</v>
      </c>
      <c r="L30" s="45">
        <v>0.94921190893169882</v>
      </c>
      <c r="M30" s="45">
        <v>0.93950177935943058</v>
      </c>
      <c r="N30" s="197">
        <v>0.94439541041482788</v>
      </c>
      <c r="O30" s="45">
        <v>0.92111459968602827</v>
      </c>
      <c r="P30" s="45">
        <v>0.91954981242184242</v>
      </c>
      <c r="Q30" s="197">
        <v>0.92035577117444911</v>
      </c>
      <c r="R30" s="45"/>
      <c r="S30" s="47">
        <v>0.98170731707317072</v>
      </c>
      <c r="T30" s="45">
        <v>0.89274447949526814</v>
      </c>
      <c r="U30" s="197">
        <v>0.92307692307692313</v>
      </c>
      <c r="V30" s="45">
        <v>0.94397759103641454</v>
      </c>
      <c r="W30" s="45">
        <v>0.93406593406593408</v>
      </c>
      <c r="X30" s="197">
        <v>0.94063079777365488</v>
      </c>
      <c r="Y30" s="45">
        <v>0.97658079625292737</v>
      </c>
      <c r="Z30" s="45">
        <v>0.90422535211267607</v>
      </c>
      <c r="AA30" s="197">
        <v>0.94373401534526857</v>
      </c>
      <c r="AB30" s="45">
        <v>0.99199999999999999</v>
      </c>
      <c r="AC30" s="45">
        <v>0.92307692307692313</v>
      </c>
      <c r="AD30" s="197">
        <v>0.95686274509803926</v>
      </c>
      <c r="AE30" s="45">
        <v>0.97078464106844742</v>
      </c>
      <c r="AF30" s="45">
        <v>0.91023339317773788</v>
      </c>
      <c r="AG30" s="197">
        <v>0.94160899653979235</v>
      </c>
      <c r="AH30" s="45"/>
      <c r="AI30" s="47">
        <v>0.96216216216216222</v>
      </c>
      <c r="AJ30" s="45">
        <v>0.94936708860759489</v>
      </c>
      <c r="AK30" s="45">
        <v>0.89130434782608692</v>
      </c>
      <c r="AL30" s="45">
        <v>0.95798319327731096</v>
      </c>
      <c r="AM30" s="46">
        <v>0.93650793650793651</v>
      </c>
      <c r="AN30" s="45"/>
      <c r="AO30" s="47">
        <v>0.97478991596638653</v>
      </c>
      <c r="AP30" s="45">
        <v>0.94388777555110226</v>
      </c>
      <c r="AQ30" s="45">
        <v>0.94404332129963897</v>
      </c>
      <c r="AR30" s="45">
        <v>0.97179487179487178</v>
      </c>
      <c r="AS30" s="46">
        <v>0.95726941115164144</v>
      </c>
      <c r="AT30" s="27"/>
    </row>
    <row r="31" spans="1:46" x14ac:dyDescent="0.25">
      <c r="A31" s="30"/>
      <c r="B31" s="37" t="s">
        <v>19</v>
      </c>
      <c r="C31" s="45">
        <v>0.91216216216216217</v>
      </c>
      <c r="D31" s="45">
        <v>0.91578947368421049</v>
      </c>
      <c r="E31" s="197">
        <v>0.91467221644120711</v>
      </c>
      <c r="F31" s="45">
        <v>0.93281653746770021</v>
      </c>
      <c r="G31" s="45">
        <v>0.92821782178217827</v>
      </c>
      <c r="H31" s="197">
        <v>0.93123938879456702</v>
      </c>
      <c r="I31" s="45">
        <v>0.92540540540540539</v>
      </c>
      <c r="J31" s="45">
        <v>0.92769440654843105</v>
      </c>
      <c r="K31" s="197">
        <v>0.9264173703256936</v>
      </c>
      <c r="L31" s="45">
        <v>0.92100192678227355</v>
      </c>
      <c r="M31" s="45">
        <v>0.93428063943161632</v>
      </c>
      <c r="N31" s="197">
        <v>0.92791127541589646</v>
      </c>
      <c r="O31" s="45">
        <v>0.92521877486077964</v>
      </c>
      <c r="P31" s="45">
        <v>0.92600422832980978</v>
      </c>
      <c r="Q31" s="197">
        <v>0.92559950809592129</v>
      </c>
      <c r="R31" s="45"/>
      <c r="S31" s="47">
        <v>0.96644295302013428</v>
      </c>
      <c r="T31" s="45">
        <v>0.92814371257485029</v>
      </c>
      <c r="U31" s="197">
        <v>0.93995859213250521</v>
      </c>
      <c r="V31" s="45">
        <v>0.97187500000000004</v>
      </c>
      <c r="W31" s="45">
        <v>0.95512820512820518</v>
      </c>
      <c r="X31" s="197">
        <v>0.96638655462184875</v>
      </c>
      <c r="Y31" s="45">
        <v>0.96296296296296291</v>
      </c>
      <c r="Z31" s="45">
        <v>0.90062111801242239</v>
      </c>
      <c r="AA31" s="197">
        <v>0.93535075653370015</v>
      </c>
      <c r="AB31" s="45">
        <v>0.97777777777777775</v>
      </c>
      <c r="AC31" s="45">
        <v>0.95850622406639008</v>
      </c>
      <c r="AD31" s="197">
        <v>0.96781115879828328</v>
      </c>
      <c r="AE31" s="45">
        <v>0.96906278434940851</v>
      </c>
      <c r="AF31" s="45">
        <v>0.93067426400759734</v>
      </c>
      <c r="AG31" s="197">
        <v>0.95027881040892193</v>
      </c>
      <c r="AH31" s="45"/>
      <c r="AI31" s="47">
        <v>0.93604651162790697</v>
      </c>
      <c r="AJ31" s="45">
        <v>0.88349514563106801</v>
      </c>
      <c r="AK31" s="45">
        <v>0.88571428571428568</v>
      </c>
      <c r="AL31" s="45">
        <v>1</v>
      </c>
      <c r="AM31" s="46">
        <v>0.9193825042881647</v>
      </c>
      <c r="AN31" s="45"/>
      <c r="AO31" s="47">
        <v>0.95353982300884954</v>
      </c>
      <c r="AP31" s="45">
        <v>0.95216400911161736</v>
      </c>
      <c r="AQ31" s="45">
        <v>0.96108291032148896</v>
      </c>
      <c r="AR31" s="45">
        <v>0.98452012383900933</v>
      </c>
      <c r="AS31" s="46">
        <v>0.96121883656509699</v>
      </c>
      <c r="AT31" s="27"/>
    </row>
    <row r="32" spans="1:46" x14ac:dyDescent="0.25">
      <c r="B32" s="37" t="s">
        <v>20</v>
      </c>
      <c r="C32" s="45">
        <v>0.93501805054151621</v>
      </c>
      <c r="D32" s="45">
        <v>0.92268041237113407</v>
      </c>
      <c r="E32" s="197">
        <v>0.92665890570430731</v>
      </c>
      <c r="F32" s="45">
        <v>0.93188010899182561</v>
      </c>
      <c r="G32" s="45">
        <v>0.92192192192192191</v>
      </c>
      <c r="H32" s="197">
        <v>0.92877225866916591</v>
      </c>
      <c r="I32" s="45">
        <v>0.92386363636363633</v>
      </c>
      <c r="J32" s="45">
        <v>0.93768996960486317</v>
      </c>
      <c r="K32" s="197">
        <v>0.929778933680104</v>
      </c>
      <c r="L32" s="45">
        <v>0.91954022988505746</v>
      </c>
      <c r="M32" s="45">
        <v>0.9346938775510204</v>
      </c>
      <c r="N32" s="197">
        <v>0.9268774703557312</v>
      </c>
      <c r="O32" s="45">
        <v>0.92664732697886454</v>
      </c>
      <c r="P32" s="45">
        <v>0.93019873969946676</v>
      </c>
      <c r="Q32" s="197">
        <v>0.92828418230563003</v>
      </c>
      <c r="R32" s="45"/>
      <c r="S32" s="47">
        <v>0.96240601503759393</v>
      </c>
      <c r="T32" s="45">
        <v>0.91666666666666663</v>
      </c>
      <c r="U32" s="197">
        <v>0.93198992443324935</v>
      </c>
      <c r="V32" s="45">
        <v>0.98983050847457632</v>
      </c>
      <c r="W32" s="45">
        <v>0.95930232558139539</v>
      </c>
      <c r="X32" s="197">
        <v>0.97858672376873657</v>
      </c>
      <c r="Y32" s="45">
        <v>0.96543209876543212</v>
      </c>
      <c r="Z32" s="45">
        <v>0.93617021276595747</v>
      </c>
      <c r="AA32" s="197">
        <v>0.95231607629427795</v>
      </c>
      <c r="AB32" s="45">
        <v>0.96860986547085204</v>
      </c>
      <c r="AC32" s="45">
        <v>0.97142857142857142</v>
      </c>
      <c r="AD32" s="197">
        <v>0.97008547008547008</v>
      </c>
      <c r="AE32" s="45">
        <v>0.97253787878787878</v>
      </c>
      <c r="AF32" s="45">
        <v>0.94356435643564351</v>
      </c>
      <c r="AG32" s="197">
        <v>0.95837366892545983</v>
      </c>
      <c r="AH32" s="45"/>
      <c r="AI32" s="47">
        <v>0.95092024539877296</v>
      </c>
      <c r="AJ32" s="45">
        <v>0.94505494505494503</v>
      </c>
      <c r="AK32" s="45">
        <v>0.90384615384615385</v>
      </c>
      <c r="AL32" s="45">
        <v>0.92741935483870963</v>
      </c>
      <c r="AM32" s="46">
        <v>0.93071161048689144</v>
      </c>
      <c r="AN32" s="45"/>
      <c r="AO32" s="47">
        <v>0.96703296703296704</v>
      </c>
      <c r="AP32" s="45">
        <v>0.97156398104265407</v>
      </c>
      <c r="AQ32" s="45">
        <v>0.96917148362235073</v>
      </c>
      <c r="AR32" s="45">
        <v>0.97593582887700536</v>
      </c>
      <c r="AS32" s="46">
        <v>0.97062146892655365</v>
      </c>
      <c r="AT32" s="27"/>
    </row>
    <row r="33" spans="1:46" x14ac:dyDescent="0.25">
      <c r="B33" s="37" t="s">
        <v>21</v>
      </c>
      <c r="C33" s="45">
        <v>0.96116504854368934</v>
      </c>
      <c r="D33" s="45">
        <v>0.92763157894736847</v>
      </c>
      <c r="E33" s="197">
        <v>0.93893129770992367</v>
      </c>
      <c r="F33" s="45">
        <v>0.90965346534653468</v>
      </c>
      <c r="G33" s="45">
        <v>0.95211267605633798</v>
      </c>
      <c r="H33" s="197">
        <v>0.92261392949269128</v>
      </c>
      <c r="I33" s="45">
        <v>0.92452830188679247</v>
      </c>
      <c r="J33" s="45">
        <v>0.92651296829971186</v>
      </c>
      <c r="K33" s="197">
        <v>0.92536407766990292</v>
      </c>
      <c r="L33" s="45">
        <v>0.91385767790262173</v>
      </c>
      <c r="M33" s="45">
        <v>0.95059288537549402</v>
      </c>
      <c r="N33" s="197">
        <v>0.93173076923076925</v>
      </c>
      <c r="O33" s="45">
        <v>0.92207293666026868</v>
      </c>
      <c r="P33" s="45">
        <v>0.93666204345815995</v>
      </c>
      <c r="Q33" s="197">
        <v>0.92869127516778527</v>
      </c>
      <c r="R33" s="45"/>
      <c r="S33" s="47">
        <v>0.9652173913043478</v>
      </c>
      <c r="T33" s="45">
        <v>0.9464285714285714</v>
      </c>
      <c r="U33" s="197">
        <v>0.95189873417721516</v>
      </c>
      <c r="V33" s="45">
        <v>0.97115384615384615</v>
      </c>
      <c r="W33" s="45">
        <v>0.94</v>
      </c>
      <c r="X33" s="197">
        <v>0.96103896103896103</v>
      </c>
      <c r="Y33" s="45">
        <v>0.978494623655914</v>
      </c>
      <c r="Z33" s="45">
        <v>0.93793103448275861</v>
      </c>
      <c r="AA33" s="197">
        <v>0.9607250755287009</v>
      </c>
      <c r="AB33" s="45">
        <v>0.96984924623115576</v>
      </c>
      <c r="AC33" s="45">
        <v>0.95111111111111113</v>
      </c>
      <c r="AD33" s="197">
        <v>0.95990566037735847</v>
      </c>
      <c r="AE33" s="45">
        <v>0.97294589178356716</v>
      </c>
      <c r="AF33" s="45">
        <v>0.94391534391534393</v>
      </c>
      <c r="AG33" s="197">
        <v>0.9588265568708183</v>
      </c>
      <c r="AH33" s="45"/>
      <c r="AI33" s="47">
        <v>0.94904458598726116</v>
      </c>
      <c r="AJ33" s="45">
        <v>0.91666666666666663</v>
      </c>
      <c r="AK33" s="45">
        <v>0.92156862745098034</v>
      </c>
      <c r="AL33" s="45">
        <v>0.95061728395061729</v>
      </c>
      <c r="AM33" s="46">
        <v>0.93523600439077936</v>
      </c>
      <c r="AN33" s="45"/>
      <c r="AO33" s="47">
        <v>0.97540983606557374</v>
      </c>
      <c r="AP33" s="45">
        <v>0.95640326975476841</v>
      </c>
      <c r="AQ33" s="45">
        <v>0.9570815450643777</v>
      </c>
      <c r="AR33" s="45">
        <v>0.97916666666666663</v>
      </c>
      <c r="AS33" s="46">
        <v>0.96570275722932075</v>
      </c>
      <c r="AT33" s="27"/>
    </row>
    <row r="34" spans="1:46" x14ac:dyDescent="0.25">
      <c r="B34" s="37" t="s">
        <v>22</v>
      </c>
      <c r="C34" s="45">
        <v>0.94352159468438535</v>
      </c>
      <c r="D34" s="45">
        <v>0.93050847457627117</v>
      </c>
      <c r="E34" s="197">
        <v>0.9349046015712682</v>
      </c>
      <c r="F34" s="45">
        <v>0.93074792243767313</v>
      </c>
      <c r="G34" s="45">
        <v>0.91530054644808745</v>
      </c>
      <c r="H34" s="197">
        <v>0.92555147058823528</v>
      </c>
      <c r="I34" s="45">
        <v>0.92152704135737007</v>
      </c>
      <c r="J34" s="45">
        <v>0.91501416430594906</v>
      </c>
      <c r="K34" s="197">
        <v>0.91873862947240748</v>
      </c>
      <c r="L34" s="45">
        <v>0.92941176470588238</v>
      </c>
      <c r="M34" s="45">
        <v>0.95779816513761473</v>
      </c>
      <c r="N34" s="197">
        <v>0.94407582938388623</v>
      </c>
      <c r="O34" s="45">
        <v>0.92851373182552499</v>
      </c>
      <c r="P34" s="45">
        <v>0.92976891708201181</v>
      </c>
      <c r="Q34" s="197">
        <v>0.92910527439675417</v>
      </c>
      <c r="R34" s="45"/>
      <c r="S34" s="47">
        <v>0.98540145985401462</v>
      </c>
      <c r="T34" s="45">
        <v>0.92830188679245285</v>
      </c>
      <c r="U34" s="197">
        <v>0.94776119402985071</v>
      </c>
      <c r="V34" s="45">
        <v>0.94488188976377951</v>
      </c>
      <c r="W34" s="45">
        <v>0.9375</v>
      </c>
      <c r="X34" s="197">
        <v>0.94240837696335078</v>
      </c>
      <c r="Y34" s="45">
        <v>0.94871794871794868</v>
      </c>
      <c r="Z34" s="45">
        <v>0.92028985507246375</v>
      </c>
      <c r="AA34" s="197">
        <v>0.93693693693693691</v>
      </c>
      <c r="AB34" s="45">
        <v>0.97530864197530864</v>
      </c>
      <c r="AC34" s="45">
        <v>0.93925233644859818</v>
      </c>
      <c r="AD34" s="197">
        <v>0.95842450765864329</v>
      </c>
      <c r="AE34" s="45">
        <v>0.958984375</v>
      </c>
      <c r="AF34" s="45">
        <v>0.92978482446206112</v>
      </c>
      <c r="AG34" s="197">
        <v>0.94546407970634505</v>
      </c>
      <c r="AH34" s="45"/>
      <c r="AI34" s="47">
        <v>0.97530864197530864</v>
      </c>
      <c r="AJ34" s="45">
        <v>0.96858638743455494</v>
      </c>
      <c r="AK34" s="45">
        <v>0.90102389078498291</v>
      </c>
      <c r="AL34" s="45">
        <v>0.96969696969696972</v>
      </c>
      <c r="AM34" s="46">
        <v>0.95129224652087474</v>
      </c>
      <c r="AN34" s="45"/>
      <c r="AO34" s="47">
        <v>0.97777777777777775</v>
      </c>
      <c r="AP34" s="45">
        <v>0.95027624309392267</v>
      </c>
      <c r="AQ34" s="45">
        <v>0.94760820045558092</v>
      </c>
      <c r="AR34" s="45">
        <v>0.97552447552447552</v>
      </c>
      <c r="AS34" s="46">
        <v>0.96129923980649623</v>
      </c>
      <c r="AT34" s="27"/>
    </row>
    <row r="35" spans="1:46" x14ac:dyDescent="0.25">
      <c r="A35" s="29"/>
      <c r="B35" s="38" t="s">
        <v>23</v>
      </c>
      <c r="C35" s="48">
        <v>0.9487951807228916</v>
      </c>
      <c r="D35" s="48">
        <v>0.92105263157894735</v>
      </c>
      <c r="E35" s="198">
        <v>0.92979127134724859</v>
      </c>
      <c r="F35" s="48">
        <v>0.93187660668380468</v>
      </c>
      <c r="G35" s="48">
        <v>0.95392953929539293</v>
      </c>
      <c r="H35" s="198">
        <v>0.93897122929380994</v>
      </c>
      <c r="I35" s="48">
        <v>0.92678227360308285</v>
      </c>
      <c r="J35" s="48">
        <v>0.92890262751159192</v>
      </c>
      <c r="K35" s="198">
        <v>0.92759643916913948</v>
      </c>
      <c r="L35" s="48">
        <v>0.93822393822393824</v>
      </c>
      <c r="M35" s="48">
        <v>0.9584120982986768</v>
      </c>
      <c r="N35" s="198">
        <v>0.9484240687679083</v>
      </c>
      <c r="O35" s="48">
        <v>0.93323330832708173</v>
      </c>
      <c r="P35" s="48">
        <v>0.93736215262461398</v>
      </c>
      <c r="Q35" s="198">
        <v>0.93513075207784313</v>
      </c>
      <c r="R35" s="48"/>
      <c r="S35" s="50">
        <v>1</v>
      </c>
      <c r="T35" s="48">
        <v>0.90291262135922334</v>
      </c>
      <c r="U35" s="198">
        <v>0.93258426966292129</v>
      </c>
      <c r="V35" s="48">
        <v>0.9668874172185431</v>
      </c>
      <c r="W35" s="48">
        <v>0.94339622641509435</v>
      </c>
      <c r="X35" s="198">
        <v>0.95878524945770061</v>
      </c>
      <c r="Y35" s="48">
        <v>0.95873786407766992</v>
      </c>
      <c r="Z35" s="48">
        <v>0.95015576323987538</v>
      </c>
      <c r="AA35" s="198">
        <v>0.95497953615279674</v>
      </c>
      <c r="AB35" s="48">
        <v>0.9821428571428571</v>
      </c>
      <c r="AC35" s="48">
        <v>0.97165991902834004</v>
      </c>
      <c r="AD35" s="198">
        <v>0.97664543524416136</v>
      </c>
      <c r="AE35" s="48">
        <v>0.97113594040968343</v>
      </c>
      <c r="AF35" s="48">
        <v>0.94015444015444016</v>
      </c>
      <c r="AG35" s="198">
        <v>0.95592417061611379</v>
      </c>
      <c r="AH35" s="48"/>
      <c r="AI35" s="50">
        <v>0.94904458598726116</v>
      </c>
      <c r="AJ35" s="48">
        <v>0.96319018404907975</v>
      </c>
      <c r="AK35" s="48">
        <v>0.88148148148148153</v>
      </c>
      <c r="AL35" s="48">
        <v>0.9719101123595506</v>
      </c>
      <c r="AM35" s="49">
        <v>0.9362162162162162</v>
      </c>
      <c r="AN35" s="48"/>
      <c r="AO35" s="50">
        <v>0.96306818181818177</v>
      </c>
      <c r="AP35" s="48">
        <v>0.96</v>
      </c>
      <c r="AQ35" s="48">
        <v>0.92938496583143504</v>
      </c>
      <c r="AR35" s="48">
        <v>0.95480225988700562</v>
      </c>
      <c r="AS35" s="49">
        <v>0.95050167224080273</v>
      </c>
      <c r="AT35" s="27"/>
    </row>
    <row r="36" spans="1:46" x14ac:dyDescent="0.25">
      <c r="A36" s="31">
        <v>2019</v>
      </c>
      <c r="B36" s="37" t="s">
        <v>12</v>
      </c>
      <c r="C36" s="45">
        <v>0.95402298850574707</v>
      </c>
      <c r="D36" s="45">
        <v>0.93523316062176165</v>
      </c>
      <c r="E36" s="197">
        <v>0.94107142857142856</v>
      </c>
      <c r="F36" s="45">
        <v>0.92890995260663511</v>
      </c>
      <c r="G36" s="45">
        <v>0.95335276967930027</v>
      </c>
      <c r="H36" s="197">
        <v>0.93597304128053915</v>
      </c>
      <c r="I36" s="45">
        <v>0.93644859813084114</v>
      </c>
      <c r="J36" s="45">
        <v>0.9436038514442916</v>
      </c>
      <c r="K36" s="197">
        <v>0.9393433500278241</v>
      </c>
      <c r="L36" s="45">
        <v>0.93786407766990287</v>
      </c>
      <c r="M36" s="45">
        <v>0.95652173913043481</v>
      </c>
      <c r="N36" s="197">
        <v>0.94806338028169013</v>
      </c>
      <c r="O36" s="45">
        <v>0.93662225423118473</v>
      </c>
      <c r="P36" s="45">
        <v>0.9455948030856679</v>
      </c>
      <c r="Q36" s="197">
        <v>0.94083969465648853</v>
      </c>
      <c r="R36" s="45"/>
      <c r="S36" s="47">
        <v>0.98734177215189878</v>
      </c>
      <c r="T36" s="45">
        <v>0.92705167173252279</v>
      </c>
      <c r="U36" s="197">
        <v>0.94661190965092401</v>
      </c>
      <c r="V36" s="45">
        <v>0.99044585987261147</v>
      </c>
      <c r="W36" s="45">
        <v>0.94074074074074077</v>
      </c>
      <c r="X36" s="197">
        <v>0.97550111358574609</v>
      </c>
      <c r="Y36" s="45">
        <v>0.96577017114914421</v>
      </c>
      <c r="Z36" s="45">
        <v>0.94670846394984332</v>
      </c>
      <c r="AA36" s="197">
        <v>0.95741758241758246</v>
      </c>
      <c r="AB36" s="45">
        <v>0.9866071428571429</v>
      </c>
      <c r="AC36" s="45">
        <v>0.96078431372549022</v>
      </c>
      <c r="AD36" s="197">
        <v>0.97429906542056077</v>
      </c>
      <c r="AE36" s="45">
        <v>0.98009049773755652</v>
      </c>
      <c r="AF36" s="45">
        <v>0.94224924012158051</v>
      </c>
      <c r="AG36" s="197">
        <v>0.96223709369024857</v>
      </c>
      <c r="AH36" s="45"/>
      <c r="AI36" s="47">
        <v>0.88714733542319746</v>
      </c>
      <c r="AJ36" s="45">
        <v>0.75</v>
      </c>
      <c r="AK36" s="45">
        <v>0.83892617449664431</v>
      </c>
      <c r="AL36" s="45">
        <v>0.82608695652173914</v>
      </c>
      <c r="AM36" s="46">
        <v>0.83634538152610438</v>
      </c>
      <c r="AN36" s="45"/>
      <c r="AO36" s="47">
        <v>0.9505494505494505</v>
      </c>
      <c r="AP36" s="45">
        <v>0.92307692307692313</v>
      </c>
      <c r="AQ36" s="45">
        <v>0.91067538126361658</v>
      </c>
      <c r="AR36" s="45">
        <v>0.92647058823529416</v>
      </c>
      <c r="AS36" s="46">
        <v>0.9265936896329684</v>
      </c>
      <c r="AT36" s="27"/>
    </row>
    <row r="37" spans="1:46" x14ac:dyDescent="0.25">
      <c r="A37" s="26"/>
      <c r="B37" s="37" t="s">
        <v>13</v>
      </c>
      <c r="C37" s="45">
        <v>0.92805755395683454</v>
      </c>
      <c r="D37" s="45">
        <v>0.94029850746268662</v>
      </c>
      <c r="E37" s="197">
        <v>0.93670886075949367</v>
      </c>
      <c r="F37" s="45">
        <v>0.93650793650793651</v>
      </c>
      <c r="G37" s="45">
        <v>0.92248062015503873</v>
      </c>
      <c r="H37" s="197">
        <v>0.93175853018372701</v>
      </c>
      <c r="I37" s="45">
        <v>0.89220917822838852</v>
      </c>
      <c r="J37" s="45">
        <v>0.92933947772657455</v>
      </c>
      <c r="K37" s="197">
        <v>0.90743073047858946</v>
      </c>
      <c r="L37" s="45">
        <v>0.92830188679245285</v>
      </c>
      <c r="M37" s="45">
        <v>0.94165316045380876</v>
      </c>
      <c r="N37" s="197">
        <v>0.93548387096774188</v>
      </c>
      <c r="O37" s="45">
        <v>0.91723310675729708</v>
      </c>
      <c r="P37" s="45">
        <v>0.93462365591397845</v>
      </c>
      <c r="Q37" s="197">
        <v>0.92561127227517614</v>
      </c>
      <c r="R37" s="45"/>
      <c r="S37" s="47">
        <v>0.96875</v>
      </c>
      <c r="T37" s="45">
        <v>0.90598290598290598</v>
      </c>
      <c r="U37" s="197">
        <v>0.9242424242424242</v>
      </c>
      <c r="V37" s="45">
        <v>0.95238095238095233</v>
      </c>
      <c r="W37" s="45">
        <v>0.96153846153846156</v>
      </c>
      <c r="X37" s="197">
        <v>0.95549738219895286</v>
      </c>
      <c r="Y37" s="45">
        <v>0.93786982248520712</v>
      </c>
      <c r="Z37" s="45">
        <v>0.90347490347490345</v>
      </c>
      <c r="AA37" s="197">
        <v>0.92294807370184251</v>
      </c>
      <c r="AB37" s="45">
        <v>0.92385786802030456</v>
      </c>
      <c r="AC37" s="45">
        <v>0.91089108910891092</v>
      </c>
      <c r="AD37" s="197">
        <v>0.91729323308270672</v>
      </c>
      <c r="AE37" s="45">
        <v>0.94224235560588898</v>
      </c>
      <c r="AF37" s="45">
        <v>0.91515151515151516</v>
      </c>
      <c r="AG37" s="197">
        <v>0.92915690866510536</v>
      </c>
      <c r="AH37" s="45"/>
      <c r="AI37" s="47">
        <v>0.82113821138211385</v>
      </c>
      <c r="AJ37" s="45">
        <v>0.83950617283950613</v>
      </c>
      <c r="AK37" s="45">
        <v>0.75336322869955152</v>
      </c>
      <c r="AL37" s="45">
        <v>0.86524822695035464</v>
      </c>
      <c r="AM37" s="46">
        <v>0.81347150259067358</v>
      </c>
      <c r="AN37" s="45"/>
      <c r="AO37" s="47">
        <v>0.92384105960264906</v>
      </c>
      <c r="AP37" s="45">
        <v>0.92151162790697672</v>
      </c>
      <c r="AQ37" s="45">
        <v>0.88683602771362591</v>
      </c>
      <c r="AR37" s="45">
        <v>0.92280701754385963</v>
      </c>
      <c r="AS37" s="46">
        <v>0.91129032258064513</v>
      </c>
      <c r="AT37" s="27"/>
    </row>
    <row r="38" spans="1:46" x14ac:dyDescent="0.25">
      <c r="A38" s="26"/>
      <c r="B38" s="37" t="s">
        <v>14</v>
      </c>
      <c r="C38" s="45">
        <v>0.91238670694864044</v>
      </c>
      <c r="D38" s="45">
        <v>0.91597796143250687</v>
      </c>
      <c r="E38" s="197">
        <v>0.91485335856196781</v>
      </c>
      <c r="F38" s="45">
        <v>0.91990577149587749</v>
      </c>
      <c r="G38" s="45">
        <v>0.92111959287531808</v>
      </c>
      <c r="H38" s="197">
        <v>0.92028985507246375</v>
      </c>
      <c r="I38" s="45">
        <v>0.9274116523400191</v>
      </c>
      <c r="J38" s="45">
        <v>0.93306559571619807</v>
      </c>
      <c r="K38" s="197">
        <v>0.92976588628762546</v>
      </c>
      <c r="L38" s="45">
        <v>0.92649572649572653</v>
      </c>
      <c r="M38" s="45">
        <v>0.93421052631578949</v>
      </c>
      <c r="N38" s="197">
        <v>0.93042749371332778</v>
      </c>
      <c r="O38" s="45">
        <v>0.92318634423897583</v>
      </c>
      <c r="P38" s="45">
        <v>0.9264349232012935</v>
      </c>
      <c r="Q38" s="197">
        <v>0.92470677260688616</v>
      </c>
      <c r="R38" s="45"/>
      <c r="S38" s="47">
        <v>0.96638655462184875</v>
      </c>
      <c r="T38" s="45">
        <v>0.8925925925925926</v>
      </c>
      <c r="U38" s="197">
        <v>0.91516709511568128</v>
      </c>
      <c r="V38" s="45">
        <v>0.93165467625899279</v>
      </c>
      <c r="W38" s="45">
        <v>0.89743589743589747</v>
      </c>
      <c r="X38" s="197">
        <v>0.91935483870967738</v>
      </c>
      <c r="Y38" s="45">
        <v>0.94976076555023925</v>
      </c>
      <c r="Z38" s="45">
        <v>0.91093117408906887</v>
      </c>
      <c r="AA38" s="197">
        <v>0.93533834586466169</v>
      </c>
      <c r="AB38" s="45">
        <v>0.93406593406593408</v>
      </c>
      <c r="AC38" s="45">
        <v>0.9211822660098522</v>
      </c>
      <c r="AD38" s="197">
        <v>0.92727272727272725</v>
      </c>
      <c r="AE38" s="45">
        <v>0.94383149448345038</v>
      </c>
      <c r="AF38" s="45">
        <v>0.90525114155251141</v>
      </c>
      <c r="AG38" s="197">
        <v>0.9257875066737854</v>
      </c>
      <c r="AH38" s="45"/>
      <c r="AI38" s="47">
        <v>0.89873417721518989</v>
      </c>
      <c r="AJ38" s="45">
        <v>0.92500000000000004</v>
      </c>
      <c r="AK38" s="45">
        <v>0.89084507042253525</v>
      </c>
      <c r="AL38" s="45">
        <v>0.91758241758241754</v>
      </c>
      <c r="AM38" s="46">
        <v>0.90529531568228105</v>
      </c>
      <c r="AN38" s="45"/>
      <c r="AO38" s="47">
        <v>0.96226415094339623</v>
      </c>
      <c r="AP38" s="45">
        <v>0.95942720763723155</v>
      </c>
      <c r="AQ38" s="45">
        <v>0.97619047619047616</v>
      </c>
      <c r="AR38" s="45">
        <v>0.96261682242990654</v>
      </c>
      <c r="AS38" s="46">
        <v>0.96578947368421053</v>
      </c>
      <c r="AT38" s="27"/>
    </row>
    <row r="39" spans="1:46" x14ac:dyDescent="0.25">
      <c r="A39" s="26"/>
      <c r="B39" s="37" t="s">
        <v>15</v>
      </c>
      <c r="C39" s="45">
        <v>0.94178082191780821</v>
      </c>
      <c r="D39" s="45">
        <v>0.93276108726752505</v>
      </c>
      <c r="E39" s="197">
        <v>0.93541876892028253</v>
      </c>
      <c r="F39" s="45">
        <v>0.94066749072929545</v>
      </c>
      <c r="G39" s="45">
        <v>0.93627450980392157</v>
      </c>
      <c r="H39" s="197">
        <v>0.93919474116680357</v>
      </c>
      <c r="I39" s="45">
        <v>0.93237704918032782</v>
      </c>
      <c r="J39" s="45">
        <v>0.93543543543543539</v>
      </c>
      <c r="K39" s="197">
        <v>0.9336175395858709</v>
      </c>
      <c r="L39" s="45">
        <v>0.92619926199261993</v>
      </c>
      <c r="M39" s="45">
        <v>0.95178571428571423</v>
      </c>
      <c r="N39" s="197">
        <v>0.93920145190562609</v>
      </c>
      <c r="O39" s="45">
        <v>0.93470790378006874</v>
      </c>
      <c r="P39" s="45">
        <v>0.93870552936133733</v>
      </c>
      <c r="Q39" s="197">
        <v>0.93659127625201943</v>
      </c>
      <c r="R39" s="45"/>
      <c r="S39" s="47">
        <v>0.94392523364485981</v>
      </c>
      <c r="T39" s="45">
        <v>0.92537313432835822</v>
      </c>
      <c r="U39" s="197">
        <v>0.93066666666666664</v>
      </c>
      <c r="V39" s="45">
        <v>0.97785977859778594</v>
      </c>
      <c r="W39" s="45">
        <v>0.9509803921568627</v>
      </c>
      <c r="X39" s="197">
        <v>0.97050938337801607</v>
      </c>
      <c r="Y39" s="45">
        <v>0.9859550561797753</v>
      </c>
      <c r="Z39" s="45">
        <v>0.92957746478873238</v>
      </c>
      <c r="AA39" s="197">
        <v>0.9609375</v>
      </c>
      <c r="AB39" s="45">
        <v>0.98235294117647054</v>
      </c>
      <c r="AC39" s="45">
        <v>0.97989949748743721</v>
      </c>
      <c r="AD39" s="197">
        <v>0.98102981029810299</v>
      </c>
      <c r="AE39" s="45">
        <v>0.97787610619469023</v>
      </c>
      <c r="AF39" s="45">
        <v>0.94255568581477145</v>
      </c>
      <c r="AG39" s="197">
        <v>0.96072851451337504</v>
      </c>
      <c r="AH39" s="45"/>
      <c r="AI39" s="47">
        <v>0.96907216494845361</v>
      </c>
      <c r="AJ39" s="45">
        <v>0.92896174863387981</v>
      </c>
      <c r="AK39" s="45">
        <v>0.95686274509803926</v>
      </c>
      <c r="AL39" s="45">
        <v>0.94527363184079605</v>
      </c>
      <c r="AM39" s="46">
        <v>0.95268817204301071</v>
      </c>
      <c r="AN39" s="45"/>
      <c r="AO39" s="47">
        <v>0.98442367601246106</v>
      </c>
      <c r="AP39" s="45">
        <v>0.96132596685082872</v>
      </c>
      <c r="AQ39" s="45">
        <v>0.99236641221374045</v>
      </c>
      <c r="AR39" s="45">
        <v>0.97864768683274017</v>
      </c>
      <c r="AS39" s="46">
        <v>0.97936624907885039</v>
      </c>
      <c r="AT39" s="27"/>
    </row>
    <row r="40" spans="1:46" x14ac:dyDescent="0.25">
      <c r="A40" s="26"/>
      <c r="B40" s="37" t="s">
        <v>16</v>
      </c>
      <c r="C40" s="45">
        <v>0.93009118541033431</v>
      </c>
      <c r="D40" s="45">
        <v>0.93825503355704698</v>
      </c>
      <c r="E40" s="197">
        <v>0.93541876892028253</v>
      </c>
      <c r="F40" s="45">
        <v>0.92884864165588621</v>
      </c>
      <c r="G40" s="45">
        <v>0.90465116279069768</v>
      </c>
      <c r="H40" s="197">
        <v>0.92019950124688277</v>
      </c>
      <c r="I40" s="45">
        <v>0.94140625</v>
      </c>
      <c r="J40" s="45">
        <v>0.9397260273972603</v>
      </c>
      <c r="K40" s="197">
        <v>0.94070695553021666</v>
      </c>
      <c r="L40" s="45">
        <v>0.94423791821561343</v>
      </c>
      <c r="M40" s="45">
        <v>0.94754653130287647</v>
      </c>
      <c r="N40" s="197">
        <v>0.94596988485385292</v>
      </c>
      <c r="O40" s="45">
        <v>0.93693693693693691</v>
      </c>
      <c r="P40" s="45">
        <v>0.93509615384615385</v>
      </c>
      <c r="Q40" s="197">
        <v>0.93604651162790697</v>
      </c>
      <c r="R40" s="45"/>
      <c r="S40" s="47">
        <v>0.97413793103448276</v>
      </c>
      <c r="T40" s="45">
        <v>0.9375</v>
      </c>
      <c r="U40" s="197">
        <v>0.94892473118279574</v>
      </c>
      <c r="V40" s="45">
        <v>0.98168498168498164</v>
      </c>
      <c r="W40" s="45">
        <v>0.90625</v>
      </c>
      <c r="X40" s="197">
        <v>0.95381062355658197</v>
      </c>
      <c r="Y40" s="45">
        <v>0.96285714285714286</v>
      </c>
      <c r="Z40" s="45">
        <v>0.93023255813953487</v>
      </c>
      <c r="AA40" s="197">
        <v>0.94901315789473684</v>
      </c>
      <c r="AB40" s="45">
        <v>0.99342105263157898</v>
      </c>
      <c r="AC40" s="45">
        <v>0.91959798994974873</v>
      </c>
      <c r="AD40" s="197">
        <v>0.95156695156695159</v>
      </c>
      <c r="AE40" s="45">
        <v>0.97530864197530864</v>
      </c>
      <c r="AF40" s="45">
        <v>0.9255441008018328</v>
      </c>
      <c r="AG40" s="197">
        <v>0.95068027210884354</v>
      </c>
      <c r="AH40" s="45"/>
      <c r="AI40" s="47">
        <v>0.98780487804878048</v>
      </c>
      <c r="AJ40" s="45">
        <v>0.93532338308457708</v>
      </c>
      <c r="AK40" s="45">
        <v>0.91864406779661012</v>
      </c>
      <c r="AL40" s="45">
        <v>0.978494623655914</v>
      </c>
      <c r="AM40" s="46">
        <v>0.95258620689655171</v>
      </c>
      <c r="AN40" s="45"/>
      <c r="AO40" s="47">
        <v>0.97534246575342465</v>
      </c>
      <c r="AP40" s="45">
        <v>0.98800959232613905</v>
      </c>
      <c r="AQ40" s="45">
        <v>0.9817351598173516</v>
      </c>
      <c r="AR40" s="45">
        <v>0.98402555910543132</v>
      </c>
      <c r="AS40" s="46">
        <v>0.98238747553816042</v>
      </c>
      <c r="AT40" s="27"/>
    </row>
    <row r="41" spans="1:46" x14ac:dyDescent="0.25">
      <c r="A41" s="26"/>
      <c r="B41" s="37" t="s">
        <v>17</v>
      </c>
      <c r="C41" s="45">
        <v>0.9475138121546961</v>
      </c>
      <c r="D41" s="45">
        <v>0.95138888888888884</v>
      </c>
      <c r="E41" s="197">
        <v>0.95009242144177453</v>
      </c>
      <c r="F41" s="45">
        <v>0.94095477386934678</v>
      </c>
      <c r="G41" s="45">
        <v>0.91198044009779955</v>
      </c>
      <c r="H41" s="197">
        <v>0.93112033195020749</v>
      </c>
      <c r="I41" s="45">
        <v>0.95157894736842108</v>
      </c>
      <c r="J41" s="45">
        <v>0.93963254593175849</v>
      </c>
      <c r="K41" s="197">
        <v>0.94626168224299068</v>
      </c>
      <c r="L41" s="45">
        <v>0.94307400379506645</v>
      </c>
      <c r="M41" s="45">
        <v>0.95155709342560557</v>
      </c>
      <c r="N41" s="197">
        <v>0.94751131221719453</v>
      </c>
      <c r="O41" s="45">
        <v>0.94611005692599626</v>
      </c>
      <c r="P41" s="45">
        <v>0.94127176994734707</v>
      </c>
      <c r="Q41" s="197">
        <v>0.94376959247648906</v>
      </c>
      <c r="R41" s="45"/>
      <c r="S41" s="47">
        <v>1</v>
      </c>
      <c r="T41" s="45">
        <v>0.92511013215859028</v>
      </c>
      <c r="U41" s="197">
        <v>0.95072463768115945</v>
      </c>
      <c r="V41" s="45">
        <v>0.97986577181208057</v>
      </c>
      <c r="W41" s="45">
        <v>0.92592592592592593</v>
      </c>
      <c r="X41" s="197">
        <v>0.96304849884526555</v>
      </c>
      <c r="Y41" s="45">
        <v>0.99145299145299148</v>
      </c>
      <c r="Z41" s="45">
        <v>0.93457943925233644</v>
      </c>
      <c r="AA41" s="197">
        <v>0.9699115044247788</v>
      </c>
      <c r="AB41" s="45">
        <v>0.9854368932038835</v>
      </c>
      <c r="AC41" s="45">
        <v>0.95287958115183247</v>
      </c>
      <c r="AD41" s="197">
        <v>0.96977329974811088</v>
      </c>
      <c r="AE41" s="45">
        <v>0.98766700924974304</v>
      </c>
      <c r="AF41" s="45">
        <v>0.93481095176010431</v>
      </c>
      <c r="AG41" s="197">
        <v>0.96436781609195399</v>
      </c>
      <c r="AH41" s="45"/>
      <c r="AI41" s="47">
        <v>0.96842105263157896</v>
      </c>
      <c r="AJ41" s="45">
        <v>0.97382198952879584</v>
      </c>
      <c r="AK41" s="45">
        <v>0.9688715953307393</v>
      </c>
      <c r="AL41" s="45">
        <v>0.99378881987577639</v>
      </c>
      <c r="AM41" s="46">
        <v>0.97427293064876952</v>
      </c>
      <c r="AN41" s="45"/>
      <c r="AO41" s="47">
        <v>0.98470948012232418</v>
      </c>
      <c r="AP41" s="45">
        <v>0.98255813953488369</v>
      </c>
      <c r="AQ41" s="45">
        <v>0.97841726618705038</v>
      </c>
      <c r="AR41" s="45">
        <v>0.99248120300751874</v>
      </c>
      <c r="AS41" s="46">
        <v>0.98375184638109303</v>
      </c>
      <c r="AT41" s="27"/>
    </row>
    <row r="42" spans="1:46" x14ac:dyDescent="0.25">
      <c r="A42" s="26"/>
      <c r="B42" s="37" t="s">
        <v>18</v>
      </c>
      <c r="C42" s="45">
        <v>0.96509999999999996</v>
      </c>
      <c r="D42" s="45">
        <v>0.92410000000000003</v>
      </c>
      <c r="E42" s="197">
        <v>0.93610000000000004</v>
      </c>
      <c r="F42" s="45">
        <v>0.9546</v>
      </c>
      <c r="G42" s="45">
        <v>0.90210000000000001</v>
      </c>
      <c r="H42" s="197">
        <v>0.93799999999999994</v>
      </c>
      <c r="I42" s="45">
        <v>0.9486</v>
      </c>
      <c r="J42" s="45">
        <v>0.91779999999999995</v>
      </c>
      <c r="K42" s="197">
        <v>0.93520000000000003</v>
      </c>
      <c r="L42" s="45">
        <v>0.92589999999999995</v>
      </c>
      <c r="M42" s="45">
        <v>0.93279999999999996</v>
      </c>
      <c r="N42" s="197">
        <v>0.92949999999999999</v>
      </c>
      <c r="O42" s="45">
        <v>0.94750000000000001</v>
      </c>
      <c r="P42" s="45">
        <v>0.92079999999999995</v>
      </c>
      <c r="Q42" s="197">
        <v>0.93469999999999998</v>
      </c>
      <c r="R42" s="45"/>
      <c r="S42" s="47">
        <v>0.97119999999999995</v>
      </c>
      <c r="T42" s="45">
        <v>0.93269999999999997</v>
      </c>
      <c r="U42" s="197">
        <v>0.9446</v>
      </c>
      <c r="V42" s="45">
        <v>0.98740000000000006</v>
      </c>
      <c r="W42" s="45">
        <v>0.90910000000000002</v>
      </c>
      <c r="X42" s="197">
        <v>0.96299999999999997</v>
      </c>
      <c r="Y42" s="45">
        <v>0.98060000000000003</v>
      </c>
      <c r="Z42" s="45">
        <v>0.9476</v>
      </c>
      <c r="AA42" s="197">
        <v>0.96709999999999996</v>
      </c>
      <c r="AB42" s="45">
        <v>0.9909</v>
      </c>
      <c r="AC42" s="45">
        <v>0.91839999999999999</v>
      </c>
      <c r="AD42" s="197">
        <v>0.95669999999999999</v>
      </c>
      <c r="AE42" s="45">
        <v>0.98360000000000003</v>
      </c>
      <c r="AF42" s="45">
        <v>0.92989999999999995</v>
      </c>
      <c r="AG42" s="197">
        <v>0.9587</v>
      </c>
      <c r="AH42" s="45"/>
      <c r="AI42" s="47">
        <v>0.95199999999999996</v>
      </c>
      <c r="AJ42" s="45">
        <v>0.94369999999999998</v>
      </c>
      <c r="AK42" s="45">
        <v>0.9758</v>
      </c>
      <c r="AL42" s="45">
        <v>0.96340000000000003</v>
      </c>
      <c r="AM42" s="46">
        <v>0.95940000000000003</v>
      </c>
      <c r="AN42" s="45"/>
      <c r="AO42" s="47">
        <v>0.97889999999999999</v>
      </c>
      <c r="AP42" s="45">
        <v>0.98329999999999995</v>
      </c>
      <c r="AQ42" s="45">
        <v>0.98570000000000002</v>
      </c>
      <c r="AR42" s="45">
        <v>0.9869</v>
      </c>
      <c r="AS42" s="46">
        <v>0.98380000000000001</v>
      </c>
      <c r="AT42" s="27"/>
    </row>
    <row r="43" spans="1:46" x14ac:dyDescent="0.25">
      <c r="A43" s="30"/>
      <c r="B43" s="37" t="s">
        <v>19</v>
      </c>
      <c r="C43" s="45">
        <v>0.94969999999999999</v>
      </c>
      <c r="D43" s="45">
        <v>0.9274</v>
      </c>
      <c r="E43" s="197">
        <v>0.93430000000000002</v>
      </c>
      <c r="F43" s="45">
        <v>0.93879999999999997</v>
      </c>
      <c r="G43" s="45">
        <v>0.91839999999999999</v>
      </c>
      <c r="H43" s="197">
        <v>0.93169999999999997</v>
      </c>
      <c r="I43" s="45">
        <v>0.94969999999999999</v>
      </c>
      <c r="J43" s="45">
        <v>0.94969999999999999</v>
      </c>
      <c r="K43" s="197">
        <v>0.94969999999999999</v>
      </c>
      <c r="L43" s="45">
        <v>0.92530000000000001</v>
      </c>
      <c r="M43" s="45">
        <v>0.94730000000000003</v>
      </c>
      <c r="N43" s="197">
        <v>0.93689999999999996</v>
      </c>
      <c r="O43" s="45">
        <v>0.9415</v>
      </c>
      <c r="P43" s="45">
        <v>0.93789999999999996</v>
      </c>
      <c r="Q43" s="197">
        <v>0.93979999999999997</v>
      </c>
      <c r="R43" s="45"/>
      <c r="S43" s="47">
        <v>0.97670000000000001</v>
      </c>
      <c r="T43" s="45">
        <v>0.92579999999999996</v>
      </c>
      <c r="U43" s="197">
        <v>0.94169999999999998</v>
      </c>
      <c r="V43" s="45">
        <v>0.99339999999999995</v>
      </c>
      <c r="W43" s="45">
        <v>0.96299999999999997</v>
      </c>
      <c r="X43" s="197">
        <v>0.98409999999999997</v>
      </c>
      <c r="Y43" s="45">
        <v>0.98670000000000002</v>
      </c>
      <c r="Z43" s="45">
        <v>0.92769999999999997</v>
      </c>
      <c r="AA43" s="197">
        <v>0.95960000000000001</v>
      </c>
      <c r="AB43" s="45">
        <v>0.98540000000000005</v>
      </c>
      <c r="AC43" s="45">
        <v>0.9244</v>
      </c>
      <c r="AD43" s="197">
        <v>0.95760000000000001</v>
      </c>
      <c r="AE43" s="45">
        <v>0.98719999999999997</v>
      </c>
      <c r="AF43" s="45">
        <v>0.93169999999999997</v>
      </c>
      <c r="AG43" s="197">
        <v>0.96099999999999997</v>
      </c>
      <c r="AH43" s="45"/>
      <c r="AI43" s="47">
        <v>0.9395</v>
      </c>
      <c r="AJ43" s="45">
        <v>0.9667</v>
      </c>
      <c r="AK43" s="45">
        <v>0.97370000000000001</v>
      </c>
      <c r="AL43" s="45">
        <v>0.98209999999999997</v>
      </c>
      <c r="AM43" s="46">
        <v>0.96350000000000002</v>
      </c>
      <c r="AN43" s="45"/>
      <c r="AO43" s="47">
        <v>0.95420000000000005</v>
      </c>
      <c r="AP43" s="45">
        <v>0.98419999999999996</v>
      </c>
      <c r="AQ43" s="45">
        <v>0.97719999999999996</v>
      </c>
      <c r="AR43" s="45">
        <v>0.99670000000000003</v>
      </c>
      <c r="AS43" s="46">
        <v>0.97750000000000004</v>
      </c>
      <c r="AT43" s="27"/>
    </row>
    <row r="44" spans="1:46" x14ac:dyDescent="0.25">
      <c r="B44" s="37" t="s">
        <v>20</v>
      </c>
      <c r="C44" s="45">
        <v>0.94326241134751776</v>
      </c>
      <c r="D44" s="45">
        <v>0.93427230046948362</v>
      </c>
      <c r="E44" s="197">
        <v>0.93702497285559172</v>
      </c>
      <c r="F44" s="45">
        <v>0.94237695078031214</v>
      </c>
      <c r="G44" s="45">
        <v>0.93147208121827407</v>
      </c>
      <c r="H44" s="197">
        <v>0.93887530562347188</v>
      </c>
      <c r="I44" s="45">
        <v>0.93453009503695883</v>
      </c>
      <c r="J44" s="45">
        <v>0.93160054719562246</v>
      </c>
      <c r="K44" s="197">
        <v>0.93325387365911805</v>
      </c>
      <c r="L44" s="45">
        <v>0.96108291032148896</v>
      </c>
      <c r="M44" s="45">
        <v>0.94696969696969702</v>
      </c>
      <c r="N44" s="197">
        <v>0.95442359249329756</v>
      </c>
      <c r="O44" s="45">
        <v>0.94383716547304941</v>
      </c>
      <c r="P44" s="45">
        <v>0.93586387434554974</v>
      </c>
      <c r="Q44" s="197">
        <v>0.94014155712841252</v>
      </c>
      <c r="R44" s="45"/>
      <c r="S44" s="47">
        <v>0.98275862068965514</v>
      </c>
      <c r="T44" s="45">
        <v>0.90497737556561086</v>
      </c>
      <c r="U44" s="197">
        <v>0.93175074183976259</v>
      </c>
      <c r="V44" s="45">
        <v>0.9786324786324786</v>
      </c>
      <c r="W44" s="45">
        <v>0.91269841269841268</v>
      </c>
      <c r="X44" s="197">
        <v>0.9555555555555556</v>
      </c>
      <c r="Y44" s="45">
        <v>0.98170731707317072</v>
      </c>
      <c r="Z44" s="45">
        <v>0.96799999999999997</v>
      </c>
      <c r="AA44" s="197">
        <v>0.97577854671280273</v>
      </c>
      <c r="AB44" s="45">
        <v>0.98235294117647054</v>
      </c>
      <c r="AC44" s="45">
        <v>0.96276595744680848</v>
      </c>
      <c r="AD44" s="197">
        <v>0.97206703910614523</v>
      </c>
      <c r="AE44" s="45">
        <v>0.98113207547169812</v>
      </c>
      <c r="AF44" s="45">
        <v>0.94012738853503186</v>
      </c>
      <c r="AG44" s="197">
        <v>0.96142069810165343</v>
      </c>
      <c r="AH44" s="45"/>
      <c r="AI44" s="47">
        <v>0.95256916996047436</v>
      </c>
      <c r="AJ44" s="45">
        <v>0.95789473684210524</v>
      </c>
      <c r="AK44" s="45">
        <v>0.9779874213836478</v>
      </c>
      <c r="AL44" s="45">
        <v>0.98773006134969321</v>
      </c>
      <c r="AM44" s="46">
        <v>0.9686147186147186</v>
      </c>
      <c r="AN44" s="45"/>
      <c r="AO44" s="47">
        <v>0.97413793103448276</v>
      </c>
      <c r="AP44" s="45">
        <v>0.99496221662468509</v>
      </c>
      <c r="AQ44" s="45">
        <v>0.97979797979797978</v>
      </c>
      <c r="AR44" s="45">
        <v>0.97594501718213056</v>
      </c>
      <c r="AS44" s="46">
        <v>0.98184357541899436</v>
      </c>
      <c r="AT44" s="27"/>
    </row>
    <row r="45" spans="1:46" x14ac:dyDescent="0.25">
      <c r="B45" s="37" t="s">
        <v>21</v>
      </c>
      <c r="C45" s="45">
        <v>0.94674556213017746</v>
      </c>
      <c r="D45" s="45">
        <v>0.93893129770992367</v>
      </c>
      <c r="E45" s="197">
        <v>0.94159113796576033</v>
      </c>
      <c r="F45" s="45">
        <v>0.93310265282583627</v>
      </c>
      <c r="G45" s="45">
        <v>0.94915254237288138</v>
      </c>
      <c r="H45" s="197">
        <v>0.93828124999999996</v>
      </c>
      <c r="I45" s="45">
        <v>0.94455445544554451</v>
      </c>
      <c r="J45" s="45">
        <v>0.94571428571428573</v>
      </c>
      <c r="K45" s="197">
        <v>0.94502923976608189</v>
      </c>
      <c r="L45" s="45">
        <v>0.94736842105263153</v>
      </c>
      <c r="M45" s="45">
        <v>0.93759999999999999</v>
      </c>
      <c r="N45" s="197">
        <v>0.94241686942416869</v>
      </c>
      <c r="O45" s="45">
        <v>0.94190577399929154</v>
      </c>
      <c r="P45" s="45">
        <v>0.94233180108650227</v>
      </c>
      <c r="Q45" s="197">
        <v>0.942101226993865</v>
      </c>
      <c r="R45" s="45"/>
      <c r="S45" s="47">
        <v>0.96350364963503654</v>
      </c>
      <c r="T45" s="45">
        <v>0.94377510040160639</v>
      </c>
      <c r="U45" s="197">
        <v>0.95077720207253891</v>
      </c>
      <c r="V45" s="45">
        <v>0.98816568047337283</v>
      </c>
      <c r="W45" s="45">
        <v>0.8951048951048951</v>
      </c>
      <c r="X45" s="197">
        <v>0.96049896049896055</v>
      </c>
      <c r="Y45" s="45">
        <v>0.98011363636363635</v>
      </c>
      <c r="Z45" s="45">
        <v>0.93832599118942728</v>
      </c>
      <c r="AA45" s="197">
        <v>0.96373056994818651</v>
      </c>
      <c r="AB45" s="45">
        <v>0.98477157360406087</v>
      </c>
      <c r="AC45" s="45">
        <v>0.94210526315789478</v>
      </c>
      <c r="AD45" s="197">
        <v>0.96382428940568476</v>
      </c>
      <c r="AE45" s="45">
        <v>0.9814453125</v>
      </c>
      <c r="AF45" s="45">
        <v>0.93325092707045731</v>
      </c>
      <c r="AG45" s="197">
        <v>0.96017457719585375</v>
      </c>
      <c r="AH45" s="45"/>
      <c r="AI45" s="47">
        <v>0.96842105263157896</v>
      </c>
      <c r="AJ45" s="45">
        <v>0.96624472573839659</v>
      </c>
      <c r="AK45" s="45">
        <v>0.97959183673469385</v>
      </c>
      <c r="AL45" s="45">
        <v>0.94594594594594594</v>
      </c>
      <c r="AM45" s="46">
        <v>0.96703296703296704</v>
      </c>
      <c r="AN45" s="45"/>
      <c r="AO45" s="47">
        <v>0.99101796407185627</v>
      </c>
      <c r="AP45" s="45">
        <v>0.9900249376558603</v>
      </c>
      <c r="AQ45" s="45">
        <v>0.98156682027649766</v>
      </c>
      <c r="AR45" s="45">
        <v>0.98746081504702199</v>
      </c>
      <c r="AS45" s="46">
        <v>0.98723118279569888</v>
      </c>
      <c r="AT45" s="27"/>
    </row>
    <row r="46" spans="1:46" ht="15.75" customHeight="1" x14ac:dyDescent="0.25">
      <c r="B46" s="37" t="s">
        <v>22</v>
      </c>
      <c r="C46" s="45">
        <v>0.93137254901960786</v>
      </c>
      <c r="D46" s="45">
        <v>0.92307692307692313</v>
      </c>
      <c r="E46" s="197">
        <v>0.92566191446028512</v>
      </c>
      <c r="F46" s="45">
        <v>0.94411414982164088</v>
      </c>
      <c r="G46" s="45">
        <v>0.92307692307692313</v>
      </c>
      <c r="H46" s="197">
        <v>0.93715194908512334</v>
      </c>
      <c r="I46" s="45">
        <v>0.93958333333333333</v>
      </c>
      <c r="J46" s="45">
        <v>0.9517241379310345</v>
      </c>
      <c r="K46" s="197">
        <v>0.94480712166172109</v>
      </c>
      <c r="L46" s="45">
        <v>0.93629343629343631</v>
      </c>
      <c r="M46" s="45">
        <v>0.93269230769230771</v>
      </c>
      <c r="N46" s="197">
        <v>0.93432574430823112</v>
      </c>
      <c r="O46" s="45">
        <v>0.93942857142857139</v>
      </c>
      <c r="P46" s="45">
        <v>0.93404342482589098</v>
      </c>
      <c r="Q46" s="197">
        <v>0.93683379392025268</v>
      </c>
      <c r="R46" s="45"/>
      <c r="S46" s="47">
        <v>0.95488721804511278</v>
      </c>
      <c r="T46" s="45">
        <v>0.9458333333333333</v>
      </c>
      <c r="U46" s="197">
        <v>0.94906166219839139</v>
      </c>
      <c r="V46" s="45">
        <v>0.98662207357859533</v>
      </c>
      <c r="W46" s="45">
        <v>0.9652173913043478</v>
      </c>
      <c r="X46" s="197">
        <v>0.98067632850241548</v>
      </c>
      <c r="Y46" s="45">
        <v>0.97347480106100792</v>
      </c>
      <c r="Z46" s="45">
        <v>0.95614035087719296</v>
      </c>
      <c r="AA46" s="197">
        <v>0.96694214876033058</v>
      </c>
      <c r="AB46" s="45">
        <v>0.99367088607594933</v>
      </c>
      <c r="AC46" s="45">
        <v>0.95918367346938771</v>
      </c>
      <c r="AD46" s="197">
        <v>0.97457627118644063</v>
      </c>
      <c r="AE46" s="45">
        <v>0.97828335056876936</v>
      </c>
      <c r="AF46" s="45">
        <v>0.95507060333761229</v>
      </c>
      <c r="AG46" s="197">
        <v>0.96792668957617412</v>
      </c>
      <c r="AH46" s="45"/>
      <c r="AI46" s="47">
        <v>0.96183206106870234</v>
      </c>
      <c r="AJ46" s="45">
        <v>0.95073891625615758</v>
      </c>
      <c r="AK46" s="45">
        <v>0.95017793594306055</v>
      </c>
      <c r="AL46" s="45">
        <v>0.9382022471910112</v>
      </c>
      <c r="AM46" s="46">
        <v>0.95129870129870131</v>
      </c>
      <c r="AN46" s="45"/>
      <c r="AO46" s="47">
        <v>0.96511627906976749</v>
      </c>
      <c r="AP46" s="45">
        <v>0.98955613577023493</v>
      </c>
      <c r="AQ46" s="45">
        <v>0.97911832946635735</v>
      </c>
      <c r="AR46" s="45">
        <v>0.97658862876254182</v>
      </c>
      <c r="AS46" s="46">
        <v>0.97803706245710365</v>
      </c>
      <c r="AT46" s="27"/>
    </row>
    <row r="47" spans="1:46" ht="15.75" customHeight="1" x14ac:dyDescent="0.25">
      <c r="A47" s="29"/>
      <c r="B47" s="38" t="s">
        <v>23</v>
      </c>
      <c r="C47" s="48">
        <v>0.94647887323943658</v>
      </c>
      <c r="D47" s="48">
        <v>0.94082840236686394</v>
      </c>
      <c r="E47" s="198">
        <v>0.94277400581959259</v>
      </c>
      <c r="F47" s="48">
        <v>0.93954050785973398</v>
      </c>
      <c r="G47" s="48">
        <v>0.91981132075471694</v>
      </c>
      <c r="H47" s="198">
        <v>0.93285371702637887</v>
      </c>
      <c r="I47" s="48">
        <v>0.93545183714001989</v>
      </c>
      <c r="J47" s="48">
        <v>0.93836477987421385</v>
      </c>
      <c r="K47" s="198">
        <v>0.93673695893451725</v>
      </c>
      <c r="L47" s="48">
        <v>0.94746376811594202</v>
      </c>
      <c r="M47" s="48">
        <v>0.94984802431610937</v>
      </c>
      <c r="N47" s="198">
        <v>0.94876033057851239</v>
      </c>
      <c r="O47" s="48">
        <v>0.94053265231667271</v>
      </c>
      <c r="P47" s="48">
        <v>0.93889541715628677</v>
      </c>
      <c r="Q47" s="198">
        <v>0.93974310540234229</v>
      </c>
      <c r="R47" s="48"/>
      <c r="S47" s="50">
        <v>0.97315436241610742</v>
      </c>
      <c r="T47" s="48">
        <v>0.94306049822064053</v>
      </c>
      <c r="U47" s="198">
        <v>0.95348837209302328</v>
      </c>
      <c r="V47" s="48">
        <v>0.99656357388316152</v>
      </c>
      <c r="W47" s="48">
        <v>0.97222222222222221</v>
      </c>
      <c r="X47" s="198">
        <v>0.9885057471264368</v>
      </c>
      <c r="Y47" s="48">
        <v>0.9882352941176471</v>
      </c>
      <c r="Z47" s="48">
        <v>0.94881889763779526</v>
      </c>
      <c r="AA47" s="198">
        <v>0.97138047138047134</v>
      </c>
      <c r="AB47" s="48">
        <v>0.96634615384615385</v>
      </c>
      <c r="AC47" s="48">
        <v>0.96059113300492616</v>
      </c>
      <c r="AD47" s="198">
        <v>0.96350364963503654</v>
      </c>
      <c r="AE47" s="48">
        <v>0.98380566801619429</v>
      </c>
      <c r="AF47" s="48">
        <v>0.95351473922902497</v>
      </c>
      <c r="AG47" s="198">
        <v>0.96951871657754007</v>
      </c>
      <c r="AH47" s="48"/>
      <c r="AI47" s="50">
        <v>0.95864661654135341</v>
      </c>
      <c r="AJ47" s="48">
        <v>0.97126436781609193</v>
      </c>
      <c r="AK47" s="48">
        <v>0.95833333333333337</v>
      </c>
      <c r="AL47" s="48">
        <v>0.99435028248587576</v>
      </c>
      <c r="AM47" s="49">
        <v>0.96849474912485412</v>
      </c>
      <c r="AN47" s="48"/>
      <c r="AO47" s="50">
        <v>0.97345132743362828</v>
      </c>
      <c r="AP47" s="48">
        <v>0.98167539267015702</v>
      </c>
      <c r="AQ47" s="48">
        <v>0.98008849557522126</v>
      </c>
      <c r="AR47" s="48">
        <v>0.96896551724137936</v>
      </c>
      <c r="AS47" s="49">
        <v>0.97676008202323994</v>
      </c>
      <c r="AT47" s="27"/>
    </row>
    <row r="48" spans="1:46" ht="15.75" customHeight="1" x14ac:dyDescent="0.25">
      <c r="A48" s="31">
        <v>2020</v>
      </c>
      <c r="B48" s="37" t="s">
        <v>12</v>
      </c>
      <c r="C48" s="45">
        <v>0.96296296296296291</v>
      </c>
      <c r="D48" s="45">
        <v>0.93171471927162364</v>
      </c>
      <c r="E48" s="197">
        <v>0.9431051108968177</v>
      </c>
      <c r="F48" s="45">
        <v>0.93157262905162064</v>
      </c>
      <c r="G48" s="45">
        <v>0.93378995433789957</v>
      </c>
      <c r="H48" s="197">
        <v>0.93233674272226597</v>
      </c>
      <c r="I48" s="45">
        <v>0.95246971109040079</v>
      </c>
      <c r="J48" s="45">
        <v>0.95131086142322097</v>
      </c>
      <c r="K48" s="197">
        <v>0.95197438633938103</v>
      </c>
      <c r="L48" s="45">
        <v>0.95073891625615758</v>
      </c>
      <c r="M48" s="45">
        <v>0.94859038142620233</v>
      </c>
      <c r="N48" s="197">
        <v>0.9496699669966997</v>
      </c>
      <c r="O48" s="45">
        <v>0.94745938472174218</v>
      </c>
      <c r="P48" s="45">
        <v>0.94242303078768497</v>
      </c>
      <c r="Q48" s="197">
        <v>0.94512421208750463</v>
      </c>
      <c r="R48" s="45"/>
      <c r="S48" s="47">
        <v>0.98709677419354835</v>
      </c>
      <c r="T48" s="45">
        <v>0.92779783393501802</v>
      </c>
      <c r="U48" s="197">
        <v>0.94907407407407407</v>
      </c>
      <c r="V48" s="45">
        <v>0.97993311036789299</v>
      </c>
      <c r="W48" s="45">
        <v>0.8978102189781022</v>
      </c>
      <c r="X48" s="197">
        <v>0.95412844036697253</v>
      </c>
      <c r="Y48" s="45">
        <v>0.98786407766990292</v>
      </c>
      <c r="Z48" s="45">
        <v>0.93971631205673756</v>
      </c>
      <c r="AA48" s="197">
        <v>0.96829971181556196</v>
      </c>
      <c r="AB48" s="45">
        <v>0.98952879581151831</v>
      </c>
      <c r="AC48" s="45">
        <v>0.93488372093023253</v>
      </c>
      <c r="AD48" s="197">
        <v>0.96059113300492616</v>
      </c>
      <c r="AE48" s="45">
        <v>0.98580889309366126</v>
      </c>
      <c r="AF48" s="45">
        <v>0.92864983534577383</v>
      </c>
      <c r="AG48" s="197">
        <v>0.95934959349593496</v>
      </c>
      <c r="AH48" s="45"/>
      <c r="AI48" s="47">
        <v>0.98951048951048948</v>
      </c>
      <c r="AJ48" s="45">
        <v>0.97021276595744677</v>
      </c>
      <c r="AK48" s="45">
        <v>0.97278911564625847</v>
      </c>
      <c r="AL48" s="45">
        <v>0.99069767441860468</v>
      </c>
      <c r="AM48" s="46">
        <v>0.98058252427184467</v>
      </c>
      <c r="AN48" s="45"/>
      <c r="AO48" s="47">
        <v>0.99109792284866471</v>
      </c>
      <c r="AP48" s="45">
        <v>0.99481865284974091</v>
      </c>
      <c r="AQ48" s="45">
        <v>0.98800959232613905</v>
      </c>
      <c r="AR48" s="45">
        <v>0.98809523809523814</v>
      </c>
      <c r="AS48" s="46">
        <v>0.99051490514905149</v>
      </c>
      <c r="AT48" s="27"/>
    </row>
    <row r="49" spans="1:46" s="142" customFormat="1" ht="15.75" customHeight="1" x14ac:dyDescent="0.25">
      <c r="A49" s="239"/>
      <c r="B49" s="240" t="s">
        <v>13</v>
      </c>
      <c r="C49" s="241">
        <v>0.93215339233038352</v>
      </c>
      <c r="D49" s="241">
        <v>0.95375722543352603</v>
      </c>
      <c r="E49" s="242">
        <v>0.94665373423860333</v>
      </c>
      <c r="F49" s="241">
        <v>0.9438202247191011</v>
      </c>
      <c r="G49" s="241">
        <v>0.95675675675675675</v>
      </c>
      <c r="H49" s="242">
        <v>0.9479077711357814</v>
      </c>
      <c r="I49" s="241">
        <v>0.95423563777994158</v>
      </c>
      <c r="J49" s="241">
        <v>0.93227665706051877</v>
      </c>
      <c r="K49" s="242">
        <v>0.94538059267867514</v>
      </c>
      <c r="L49" s="241">
        <v>0.92337917485265231</v>
      </c>
      <c r="M49" s="241">
        <v>0.95813204508856686</v>
      </c>
      <c r="N49" s="242">
        <v>0.94247787610619471</v>
      </c>
      <c r="O49" s="241">
        <v>0.94245142002989535</v>
      </c>
      <c r="P49" s="241">
        <v>0.9490954985275557</v>
      </c>
      <c r="Q49" s="242">
        <v>0.94557688501880066</v>
      </c>
      <c r="R49" s="241"/>
      <c r="S49" s="243">
        <v>0.98540145985401462</v>
      </c>
      <c r="T49" s="241">
        <v>0.9241071428571429</v>
      </c>
      <c r="U49" s="242">
        <v>0.94736842105263153</v>
      </c>
      <c r="V49" s="241">
        <v>0.98425196850393704</v>
      </c>
      <c r="W49" s="241">
        <v>0.95798319327731096</v>
      </c>
      <c r="X49" s="242">
        <v>0.97587131367292224</v>
      </c>
      <c r="Y49" s="241">
        <v>0.98011363636363635</v>
      </c>
      <c r="Z49" s="241">
        <v>0.92338709677419351</v>
      </c>
      <c r="AA49" s="242">
        <v>0.95666666666666667</v>
      </c>
      <c r="AB49" s="241">
        <v>0.9946236559139785</v>
      </c>
      <c r="AC49" s="241">
        <v>0.96491228070175439</v>
      </c>
      <c r="AD49" s="242">
        <v>0.98039215686274506</v>
      </c>
      <c r="AE49" s="241">
        <v>0.98493003229278797</v>
      </c>
      <c r="AF49" s="241">
        <v>0.93832020997375332</v>
      </c>
      <c r="AG49" s="242">
        <v>0.96392667060910708</v>
      </c>
      <c r="AH49" s="45"/>
      <c r="AI49" s="47">
        <v>0.97864768683274017</v>
      </c>
      <c r="AJ49" s="45">
        <v>0.98351648351648346</v>
      </c>
      <c r="AK49" s="45">
        <v>0.96715328467153283</v>
      </c>
      <c r="AL49" s="45">
        <v>0.9760479041916168</v>
      </c>
      <c r="AM49" s="46">
        <v>0.97566371681415931</v>
      </c>
      <c r="AN49" s="45"/>
      <c r="AO49" s="47">
        <v>0.99150141643059486</v>
      </c>
      <c r="AP49" s="45">
        <v>0.98219584569732943</v>
      </c>
      <c r="AQ49" s="45">
        <v>0.98627002288329524</v>
      </c>
      <c r="AR49" s="45">
        <v>0.99665551839464883</v>
      </c>
      <c r="AS49" s="46">
        <v>0.98877980364656382</v>
      </c>
      <c r="AT49" s="141"/>
    </row>
    <row r="50" spans="1:46" s="142" customFormat="1" ht="15.75" customHeight="1" x14ac:dyDescent="0.25">
      <c r="A50" s="239"/>
      <c r="B50" s="240" t="s">
        <v>14</v>
      </c>
      <c r="C50" s="241">
        <v>0.93442622950819676</v>
      </c>
      <c r="D50" s="241">
        <v>0.92985074626865671</v>
      </c>
      <c r="E50" s="242">
        <v>0.93128205128205133</v>
      </c>
      <c r="F50" s="241">
        <v>0.92567567567567566</v>
      </c>
      <c r="G50" s="241">
        <v>0.91538461538461535</v>
      </c>
      <c r="H50" s="242">
        <v>0.92212389380530968</v>
      </c>
      <c r="I50" s="241">
        <v>0.92473118279569888</v>
      </c>
      <c r="J50" s="241">
        <v>0.95494186046511631</v>
      </c>
      <c r="K50" s="242">
        <v>0.93757725587144625</v>
      </c>
      <c r="L50" s="241">
        <v>0.92352941176470593</v>
      </c>
      <c r="M50" s="241">
        <v>0.95221238938053099</v>
      </c>
      <c r="N50" s="242">
        <v>0.93860465116279068</v>
      </c>
      <c r="O50" s="241">
        <v>0.92595573440643864</v>
      </c>
      <c r="P50" s="241">
        <v>0.94033722438391698</v>
      </c>
      <c r="Q50" s="242">
        <v>0.932888703626511</v>
      </c>
      <c r="R50" s="244"/>
      <c r="S50" s="243">
        <v>0.96296296296296291</v>
      </c>
      <c r="T50" s="241">
        <v>0.93536121673003803</v>
      </c>
      <c r="U50" s="242">
        <v>0.94472361809045224</v>
      </c>
      <c r="V50" s="241">
        <v>0.97599999999999998</v>
      </c>
      <c r="W50" s="241">
        <v>0.9568965517241379</v>
      </c>
      <c r="X50" s="242">
        <v>0.9699453551912568</v>
      </c>
      <c r="Y50" s="241">
        <v>0.95913461538461542</v>
      </c>
      <c r="Z50" s="241">
        <v>0.95112781954887216</v>
      </c>
      <c r="AA50" s="242">
        <v>0.95601173020527863</v>
      </c>
      <c r="AB50" s="241">
        <v>0.99428571428571433</v>
      </c>
      <c r="AC50" s="241">
        <v>0.96132596685082872</v>
      </c>
      <c r="AD50" s="242">
        <v>0.97752808988764039</v>
      </c>
      <c r="AE50" s="241">
        <v>0.97028688524590168</v>
      </c>
      <c r="AF50" s="241">
        <v>0.94915254237288138</v>
      </c>
      <c r="AG50" s="242">
        <v>0.96059933407325193</v>
      </c>
      <c r="AH50" s="222"/>
      <c r="AI50" s="47">
        <v>0.96414342629482075</v>
      </c>
      <c r="AJ50" s="45">
        <v>1</v>
      </c>
      <c r="AK50" s="45">
        <v>0.97235023041474655</v>
      </c>
      <c r="AL50" s="45">
        <v>0.99386503067484666</v>
      </c>
      <c r="AM50" s="46">
        <v>0.98031980319803202</v>
      </c>
      <c r="AN50" s="45"/>
      <c r="AO50" s="47">
        <v>0.98349834983498352</v>
      </c>
      <c r="AP50" s="45">
        <v>0.9885057471264368</v>
      </c>
      <c r="AQ50" s="45">
        <v>0.9866310160427807</v>
      </c>
      <c r="AR50" s="45">
        <v>0.99261992619926198</v>
      </c>
      <c r="AS50" s="46">
        <v>0.98765432098765427</v>
      </c>
      <c r="AT50" s="141"/>
    </row>
    <row r="51" spans="1:46" ht="15.75" customHeight="1" x14ac:dyDescent="0.25">
      <c r="A51" s="26"/>
      <c r="B51" s="37" t="s">
        <v>15</v>
      </c>
      <c r="C51" s="45">
        <v>0.88</v>
      </c>
      <c r="D51" s="45">
        <v>0.94227504244482174</v>
      </c>
      <c r="E51" s="197">
        <v>0.92125984251968507</v>
      </c>
      <c r="F51" s="45">
        <v>0.86685552407932009</v>
      </c>
      <c r="G51" s="45">
        <v>0.9221902017291066</v>
      </c>
      <c r="H51" s="197">
        <v>0.88509021842355173</v>
      </c>
      <c r="I51" s="45">
        <v>0.88793103448275867</v>
      </c>
      <c r="J51" s="45">
        <v>0.9375</v>
      </c>
      <c r="K51" s="197">
        <v>0.90977961432506882</v>
      </c>
      <c r="L51" s="45">
        <v>0.80299785867237683</v>
      </c>
      <c r="M51" s="45">
        <v>0.93843594009983367</v>
      </c>
      <c r="N51" s="197">
        <v>0.8792134831460674</v>
      </c>
      <c r="O51" s="45">
        <v>0.86301969365426701</v>
      </c>
      <c r="P51" s="45">
        <v>0.93661001378043174</v>
      </c>
      <c r="Q51" s="197">
        <v>0.89892424921559844</v>
      </c>
      <c r="R51" s="216"/>
      <c r="S51" s="47">
        <v>0.97752808988764039</v>
      </c>
      <c r="T51" s="45">
        <v>0.9640718562874252</v>
      </c>
      <c r="U51" s="197">
        <v>0.96875</v>
      </c>
      <c r="V51" s="45">
        <v>0.99043062200956933</v>
      </c>
      <c r="W51" s="45">
        <v>0.95454545454545459</v>
      </c>
      <c r="X51" s="197">
        <v>0.97979797979797978</v>
      </c>
      <c r="Y51" s="45">
        <v>0.98322147651006708</v>
      </c>
      <c r="Z51" s="45">
        <v>0.97395833333333337</v>
      </c>
      <c r="AA51" s="197">
        <v>0.97959183673469385</v>
      </c>
      <c r="AB51" s="45">
        <v>0.98333333333333328</v>
      </c>
      <c r="AC51" s="45">
        <v>0.98657718120805371</v>
      </c>
      <c r="AD51" s="197">
        <v>0.98513011152416352</v>
      </c>
      <c r="AE51" s="45">
        <v>0.98463687150837986</v>
      </c>
      <c r="AF51" s="45">
        <v>0.97147651006711411</v>
      </c>
      <c r="AG51" s="197">
        <v>0.97865853658536583</v>
      </c>
      <c r="AH51" s="216"/>
      <c r="AI51" s="47">
        <v>0.99004975124378114</v>
      </c>
      <c r="AJ51" s="45">
        <v>0.96842105263157896</v>
      </c>
      <c r="AK51" s="45">
        <v>0.98404255319148937</v>
      </c>
      <c r="AL51" s="45">
        <v>0.98076923076923073</v>
      </c>
      <c r="AM51" s="46">
        <v>0.98299319727891155</v>
      </c>
      <c r="AN51" s="45"/>
      <c r="AO51" s="47">
        <v>1</v>
      </c>
      <c r="AP51" s="45">
        <v>0.99342105263157898</v>
      </c>
      <c r="AQ51" s="45">
        <v>0.99692307692307691</v>
      </c>
      <c r="AR51" s="45">
        <v>0.98717948717948723</v>
      </c>
      <c r="AS51" s="46">
        <v>0.99475982532751095</v>
      </c>
      <c r="AT51" s="27"/>
    </row>
    <row r="52" spans="1:46" ht="15.75" customHeight="1" x14ac:dyDescent="0.25">
      <c r="A52" s="26"/>
      <c r="B52" s="37" t="s">
        <v>16</v>
      </c>
      <c r="C52" s="45">
        <v>0.87461773700305812</v>
      </c>
      <c r="D52" s="45">
        <v>0.93768545994065278</v>
      </c>
      <c r="E52" s="197">
        <v>0.91708291708291712</v>
      </c>
      <c r="F52" s="45">
        <v>0.92051282051282046</v>
      </c>
      <c r="G52" s="45">
        <v>0.92771084337349397</v>
      </c>
      <c r="H52" s="197">
        <v>0.92301255230125523</v>
      </c>
      <c r="I52" s="45">
        <v>0.89672801635991817</v>
      </c>
      <c r="J52" s="45">
        <v>0.93236714975845414</v>
      </c>
      <c r="K52" s="197">
        <v>0.91306755260243633</v>
      </c>
      <c r="L52" s="45">
        <v>0.85416666666666663</v>
      </c>
      <c r="M52" s="45">
        <v>0.93256578947368418</v>
      </c>
      <c r="N52" s="197">
        <v>0.89612676056338025</v>
      </c>
      <c r="O52" s="45">
        <v>0.89246077305778804</v>
      </c>
      <c r="P52" s="45">
        <v>0.93306930693069312</v>
      </c>
      <c r="Q52" s="197">
        <v>0.9124172829894901</v>
      </c>
      <c r="R52" s="120"/>
      <c r="S52" s="47">
        <v>0.98319327731092432</v>
      </c>
      <c r="T52" s="45">
        <v>0.95408163265306123</v>
      </c>
      <c r="U52" s="197">
        <v>0.96507936507936509</v>
      </c>
      <c r="V52" s="45">
        <v>0.98804780876494025</v>
      </c>
      <c r="W52" s="45">
        <v>0.95161290322580649</v>
      </c>
      <c r="X52" s="197">
        <v>0.97599999999999998</v>
      </c>
      <c r="Y52" s="45">
        <v>0.9785932721712538</v>
      </c>
      <c r="Z52" s="45">
        <v>0.95934959349593496</v>
      </c>
      <c r="AA52" s="197">
        <v>0.9703315881326352</v>
      </c>
      <c r="AB52" s="45">
        <v>0.95953757225433522</v>
      </c>
      <c r="AC52" s="45">
        <v>0.94339622641509435</v>
      </c>
      <c r="AD52" s="197">
        <v>0.95180722891566261</v>
      </c>
      <c r="AE52" s="45">
        <v>0.97816091954022988</v>
      </c>
      <c r="AF52" s="45">
        <v>0.95310344827586202</v>
      </c>
      <c r="AG52" s="197">
        <v>0.96677115987460815</v>
      </c>
      <c r="AH52" s="120"/>
      <c r="AI52" s="47">
        <v>0.99514563106796117</v>
      </c>
      <c r="AJ52" s="45">
        <v>0.95774647887323938</v>
      </c>
      <c r="AK52" s="45">
        <v>0.98039215686274506</v>
      </c>
      <c r="AL52" s="45">
        <v>0.9859154929577465</v>
      </c>
      <c r="AM52" s="46">
        <v>0.97916666666666663</v>
      </c>
      <c r="AN52" s="45"/>
      <c r="AO52" s="47">
        <v>0.99378881987577639</v>
      </c>
      <c r="AP52" s="45">
        <v>0.98457583547557836</v>
      </c>
      <c r="AQ52" s="45">
        <v>0.99230769230769234</v>
      </c>
      <c r="AR52" s="45">
        <v>0.99642857142857144</v>
      </c>
      <c r="AS52" s="46">
        <v>0.99131064446053596</v>
      </c>
      <c r="AT52" s="27"/>
    </row>
    <row r="53" spans="1:46" ht="15.75" customHeight="1" x14ac:dyDescent="0.25">
      <c r="A53" s="26"/>
      <c r="B53" s="37" t="s">
        <v>17</v>
      </c>
      <c r="C53" s="45">
        <v>0.95548961424332346</v>
      </c>
      <c r="D53" s="45">
        <v>0.96061884669479602</v>
      </c>
      <c r="E53" s="197">
        <v>0.95896946564885499</v>
      </c>
      <c r="F53" s="45">
        <v>0.95673076923076927</v>
      </c>
      <c r="G53" s="45">
        <v>0.93503480278422269</v>
      </c>
      <c r="H53" s="197">
        <v>0.94932699920823438</v>
      </c>
      <c r="I53" s="45">
        <v>0.96215139442231079</v>
      </c>
      <c r="J53" s="45">
        <v>0.94856459330143539</v>
      </c>
      <c r="K53" s="197">
        <v>0.95597826086956517</v>
      </c>
      <c r="L53" s="45">
        <v>0.92910447761194026</v>
      </c>
      <c r="M53" s="45">
        <v>0.93964110929853184</v>
      </c>
      <c r="N53" s="197">
        <v>0.93472584856396868</v>
      </c>
      <c r="O53" s="45">
        <v>0.95311923218899963</v>
      </c>
      <c r="P53" s="45">
        <v>0.94751061366267852</v>
      </c>
      <c r="Q53" s="197">
        <v>0.95037735849056604</v>
      </c>
      <c r="R53" s="122"/>
      <c r="S53" s="47">
        <v>0.98076923076923073</v>
      </c>
      <c r="T53" s="45">
        <v>0.94672131147540983</v>
      </c>
      <c r="U53" s="197">
        <v>0.9568965517241379</v>
      </c>
      <c r="V53" s="45">
        <v>0.98611111111111116</v>
      </c>
      <c r="W53" s="45">
        <v>0.92727272727272725</v>
      </c>
      <c r="X53" s="197">
        <v>0.96984924623115576</v>
      </c>
      <c r="Y53" s="45">
        <v>0.99411764705882355</v>
      </c>
      <c r="Z53" s="45">
        <v>0.95785440613026818</v>
      </c>
      <c r="AA53" s="197">
        <v>0.97836938435940102</v>
      </c>
      <c r="AB53" s="45">
        <v>0.99415204678362568</v>
      </c>
      <c r="AC53" s="45">
        <v>0.984375</v>
      </c>
      <c r="AD53" s="197">
        <v>0.98898071625344353</v>
      </c>
      <c r="AE53" s="45">
        <v>0.99003322259136217</v>
      </c>
      <c r="AF53" s="45">
        <v>0.95662949194547708</v>
      </c>
      <c r="AG53" s="197">
        <v>0.97426900584795317</v>
      </c>
      <c r="AH53" s="120"/>
      <c r="AI53" s="47">
        <v>0.97735849056603774</v>
      </c>
      <c r="AJ53" s="45">
        <v>0.96938775510204078</v>
      </c>
      <c r="AK53" s="45">
        <v>0.96336996336996339</v>
      </c>
      <c r="AL53" s="45">
        <v>0.9939393939393939</v>
      </c>
      <c r="AM53" s="46">
        <v>0.97441601779755282</v>
      </c>
      <c r="AN53" s="45"/>
      <c r="AO53" s="47">
        <v>0.99692307692307691</v>
      </c>
      <c r="AP53" s="45">
        <v>0.99175824175824179</v>
      </c>
      <c r="AQ53" s="45">
        <v>0.99130434782608701</v>
      </c>
      <c r="AR53" s="45">
        <v>1</v>
      </c>
      <c r="AS53" s="46">
        <v>0.99432624113475199</v>
      </c>
      <c r="AT53" s="27"/>
    </row>
    <row r="54" spans="1:46" ht="15.75" customHeight="1" x14ac:dyDescent="0.25">
      <c r="A54" s="26"/>
      <c r="B54" s="37" t="s">
        <v>18</v>
      </c>
      <c r="C54" s="45">
        <v>0.94277108433734935</v>
      </c>
      <c r="D54" s="45">
        <v>0.94167852062588908</v>
      </c>
      <c r="E54" s="197">
        <v>0.94202898550724634</v>
      </c>
      <c r="F54" s="45">
        <v>0.9601406799531067</v>
      </c>
      <c r="G54" s="45">
        <v>0.92914979757085026</v>
      </c>
      <c r="H54" s="197">
        <v>0.94877505567928733</v>
      </c>
      <c r="I54" s="45">
        <v>0.96102661596958172</v>
      </c>
      <c r="J54" s="45">
        <v>0.94228634850166482</v>
      </c>
      <c r="K54" s="197">
        <v>0.95238095238095233</v>
      </c>
      <c r="L54" s="45">
        <v>0.91578947368421049</v>
      </c>
      <c r="M54" s="45">
        <v>0.92957746478873238</v>
      </c>
      <c r="N54" s="197">
        <v>0.92343750000000002</v>
      </c>
      <c r="O54" s="45">
        <v>0.94941218382614889</v>
      </c>
      <c r="P54" s="45">
        <v>0.93660968660968658</v>
      </c>
      <c r="Q54" s="197">
        <v>0.94300979519145145</v>
      </c>
      <c r="R54" s="120"/>
      <c r="S54" s="47">
        <v>0.99199999999999999</v>
      </c>
      <c r="T54" s="45">
        <v>0.92796610169491522</v>
      </c>
      <c r="U54" s="197">
        <v>0.95013850415512469</v>
      </c>
      <c r="V54" s="45">
        <v>0.9862542955326461</v>
      </c>
      <c r="W54" s="45">
        <v>0.98484848484848486</v>
      </c>
      <c r="X54" s="197">
        <v>0.98581560283687941</v>
      </c>
      <c r="Y54" s="45">
        <v>0.99307159353348728</v>
      </c>
      <c r="Z54" s="45">
        <v>0.93454545454545457</v>
      </c>
      <c r="AA54" s="197">
        <v>0.97033898305084743</v>
      </c>
      <c r="AB54" s="45">
        <v>0.98058252427184467</v>
      </c>
      <c r="AC54" s="45">
        <v>0.9623655913978495</v>
      </c>
      <c r="AD54" s="197">
        <v>0.97193877551020413</v>
      </c>
      <c r="AE54" s="45">
        <v>0.9886255924170616</v>
      </c>
      <c r="AF54" s="45">
        <v>0.94692400482509043</v>
      </c>
      <c r="AG54" s="197">
        <v>0.97027600849256901</v>
      </c>
      <c r="AH54" s="120"/>
      <c r="AI54" s="47">
        <v>0.96368715083798884</v>
      </c>
      <c r="AJ54" s="45">
        <v>0.97540983606557374</v>
      </c>
      <c r="AK54" s="45">
        <v>0.94780219780219777</v>
      </c>
      <c r="AL54" s="45">
        <v>0.98165137614678899</v>
      </c>
      <c r="AM54" s="46">
        <v>0.96452702702702697</v>
      </c>
      <c r="AN54" s="45"/>
      <c r="AO54" s="47">
        <v>0.98395721925133695</v>
      </c>
      <c r="AP54" s="45">
        <v>0.99566160520607372</v>
      </c>
      <c r="AQ54" s="45">
        <v>0.98574338085539714</v>
      </c>
      <c r="AR54" s="45">
        <v>0.9859154929577465</v>
      </c>
      <c r="AS54" s="46">
        <v>0.98819875776397503</v>
      </c>
      <c r="AT54" s="27"/>
    </row>
    <row r="55" spans="1:46" x14ac:dyDescent="0.25">
      <c r="A55" s="30"/>
      <c r="B55" s="37" t="s">
        <v>19</v>
      </c>
      <c r="C55" s="45">
        <v>0.95492957746478868</v>
      </c>
      <c r="D55" s="45">
        <v>0.90858725761772852</v>
      </c>
      <c r="E55" s="197">
        <v>0.92386258124419685</v>
      </c>
      <c r="F55" s="45">
        <v>0.9598214285714286</v>
      </c>
      <c r="G55" s="45">
        <v>0.91822429906542058</v>
      </c>
      <c r="H55" s="197">
        <v>0.9463746223564955</v>
      </c>
      <c r="I55" s="45">
        <v>0.95301418439716312</v>
      </c>
      <c r="J55" s="45">
        <v>0.91289592760180993</v>
      </c>
      <c r="K55" s="197">
        <v>0.93538767395626243</v>
      </c>
      <c r="L55" s="45">
        <v>0.91394148020654042</v>
      </c>
      <c r="M55" s="45">
        <v>0.93103448275862066</v>
      </c>
      <c r="N55" s="197">
        <v>0.92307692307692313</v>
      </c>
      <c r="O55" s="45">
        <v>0.94763513513513509</v>
      </c>
      <c r="P55" s="45">
        <v>0.91706775268419105</v>
      </c>
      <c r="Q55" s="197">
        <v>0.93305069775658012</v>
      </c>
      <c r="R55" s="216"/>
      <c r="S55" s="47">
        <v>0.97391304347826091</v>
      </c>
      <c r="T55" s="45">
        <v>0.9135802469135802</v>
      </c>
      <c r="U55" s="197">
        <v>0.93296089385474856</v>
      </c>
      <c r="V55" s="45">
        <v>0.9825174825174825</v>
      </c>
      <c r="W55" s="45">
        <v>0.9296875</v>
      </c>
      <c r="X55" s="197">
        <v>0.96618357487922701</v>
      </c>
      <c r="Y55" s="45">
        <v>0.98571428571428577</v>
      </c>
      <c r="Z55" s="45">
        <v>0.90604026845637586</v>
      </c>
      <c r="AA55" s="197">
        <v>0.94907407407407407</v>
      </c>
      <c r="AB55" s="45">
        <v>0.98351648351648346</v>
      </c>
      <c r="AC55" s="45">
        <v>0.92592592592592593</v>
      </c>
      <c r="AD55" s="197">
        <v>0.95417789757412397</v>
      </c>
      <c r="AE55" s="45">
        <v>0.98285101822079313</v>
      </c>
      <c r="AF55" s="45">
        <v>0.91608391608391604</v>
      </c>
      <c r="AG55" s="197">
        <v>0.95086543830262427</v>
      </c>
      <c r="AH55" s="216"/>
      <c r="AI55" s="47">
        <v>0.95588235294117652</v>
      </c>
      <c r="AJ55" s="45">
        <v>0.96039603960396036</v>
      </c>
      <c r="AK55" s="45">
        <v>0.96978851963746227</v>
      </c>
      <c r="AL55" s="45">
        <v>0.98181818181818181</v>
      </c>
      <c r="AM55" s="46">
        <v>0.96531791907514453</v>
      </c>
      <c r="AN55" s="45"/>
      <c r="AO55" s="47">
        <v>0.96783625730994149</v>
      </c>
      <c r="AP55" s="45">
        <v>0.98847262247838619</v>
      </c>
      <c r="AQ55" s="45">
        <v>0.98648648648648596</v>
      </c>
      <c r="AR55" s="45">
        <v>0.97818181818181815</v>
      </c>
      <c r="AS55" s="46">
        <v>0.98082386363636365</v>
      </c>
    </row>
    <row r="56" spans="1:46" x14ac:dyDescent="0.25">
      <c r="B56" s="37" t="s">
        <v>20</v>
      </c>
      <c r="C56" s="45">
        <v>0.9426751592356688</v>
      </c>
      <c r="D56" s="45">
        <v>0.93013698630136987</v>
      </c>
      <c r="E56" s="197">
        <v>0.93390804597701149</v>
      </c>
      <c r="F56" s="45">
        <v>0.95329341317365268</v>
      </c>
      <c r="G56" s="45">
        <v>0.92731277533039647</v>
      </c>
      <c r="H56" s="197">
        <v>0.94414274631497286</v>
      </c>
      <c r="I56" s="45">
        <v>0.93779015784586817</v>
      </c>
      <c r="J56" s="45">
        <v>0.92500000000000004</v>
      </c>
      <c r="K56" s="197">
        <v>0.93218570683359414</v>
      </c>
      <c r="L56" s="45">
        <v>0.92592592592592593</v>
      </c>
      <c r="M56" s="45">
        <v>0.9522388059701492</v>
      </c>
      <c r="N56" s="197">
        <v>0.94049586776859506</v>
      </c>
      <c r="O56" s="45">
        <v>0.94070860448300797</v>
      </c>
      <c r="P56" s="45">
        <v>0.93355605048255386</v>
      </c>
      <c r="Q56" s="197">
        <v>0.93717948717948718</v>
      </c>
      <c r="R56" s="216"/>
      <c r="S56" s="47">
        <v>0.9821428571428571</v>
      </c>
      <c r="T56" s="45">
        <v>0.93360995850622408</v>
      </c>
      <c r="U56" s="197">
        <v>0.94900849858356939</v>
      </c>
      <c r="V56" s="45">
        <v>0.98639455782312924</v>
      </c>
      <c r="W56" s="45">
        <v>0.92086330935251803</v>
      </c>
      <c r="X56" s="197">
        <v>0.96535796766743653</v>
      </c>
      <c r="Y56" s="45">
        <v>0.97340425531914898</v>
      </c>
      <c r="Z56" s="45">
        <v>0.93129770992366412</v>
      </c>
      <c r="AA56" s="197">
        <v>0.9561128526645768</v>
      </c>
      <c r="AB56" s="45">
        <v>0.97938144329896903</v>
      </c>
      <c r="AC56" s="45">
        <v>0.91625615763546797</v>
      </c>
      <c r="AD56" s="197">
        <v>0.94710327455919396</v>
      </c>
      <c r="AE56" s="45">
        <v>0.97950819672131151</v>
      </c>
      <c r="AF56" s="45">
        <v>0.92662721893491129</v>
      </c>
      <c r="AG56" s="197">
        <v>0.95496979681493688</v>
      </c>
      <c r="AH56" s="216"/>
      <c r="AI56" s="47">
        <v>0.97619047619047616</v>
      </c>
      <c r="AJ56" s="45">
        <v>0.96982758620689657</v>
      </c>
      <c r="AK56" s="45">
        <v>0.98290598290598286</v>
      </c>
      <c r="AL56" s="45">
        <v>0.98113207547169812</v>
      </c>
      <c r="AM56" s="46">
        <v>0.97783461210571188</v>
      </c>
      <c r="AN56" s="45"/>
      <c r="AO56" s="47">
        <v>0.99099099099099097</v>
      </c>
      <c r="AP56" s="45">
        <v>0.98777506112469438</v>
      </c>
      <c r="AQ56" s="45">
        <v>0.99770114942528731</v>
      </c>
      <c r="AR56" s="45">
        <v>0.99305555555555558</v>
      </c>
      <c r="AS56" s="46">
        <v>0.99249146757679185</v>
      </c>
    </row>
    <row r="57" spans="1:46" x14ac:dyDescent="0.25">
      <c r="B57" s="37" t="s">
        <v>21</v>
      </c>
      <c r="C57" s="45">
        <v>0.97126436781609193</v>
      </c>
      <c r="D57" s="45">
        <v>0.93865905848787445</v>
      </c>
      <c r="E57" s="197">
        <v>0.94947569113441377</v>
      </c>
      <c r="F57" s="45">
        <v>0.94993894993894989</v>
      </c>
      <c r="G57" s="45">
        <v>0.94499999999999995</v>
      </c>
      <c r="H57" s="197">
        <v>0.94831829368334697</v>
      </c>
      <c r="I57" s="45">
        <v>0.93545369504209541</v>
      </c>
      <c r="J57" s="45">
        <v>0.94044943820224725</v>
      </c>
      <c r="K57" s="197">
        <v>0.93772332822868809</v>
      </c>
      <c r="L57" s="45">
        <v>0.93181818181818177</v>
      </c>
      <c r="M57" s="45">
        <v>0.94683908045977017</v>
      </c>
      <c r="N57" s="197">
        <v>0.94006309148264988</v>
      </c>
      <c r="O57" s="45">
        <v>0.94337606837606836</v>
      </c>
      <c r="P57" s="45">
        <v>0.94231484927428355</v>
      </c>
      <c r="Q57" s="197">
        <v>0.94285714285714284</v>
      </c>
      <c r="R57" s="216"/>
      <c r="S57" s="47">
        <v>0.98319327731092432</v>
      </c>
      <c r="T57" s="45">
        <v>0.9563106796116505</v>
      </c>
      <c r="U57" s="197">
        <v>0.96615384615384614</v>
      </c>
      <c r="V57" s="45">
        <v>0.99618320610687028</v>
      </c>
      <c r="W57" s="45">
        <v>0.96183206106870234</v>
      </c>
      <c r="X57" s="197">
        <v>0.98473282442748089</v>
      </c>
      <c r="Y57" s="45">
        <v>0.95906432748538006</v>
      </c>
      <c r="Z57" s="45">
        <v>0.95</v>
      </c>
      <c r="AA57" s="197">
        <v>0.95514950166112955</v>
      </c>
      <c r="AB57" s="45">
        <v>0.98342541436464093</v>
      </c>
      <c r="AC57" s="45">
        <v>0.93684210526315792</v>
      </c>
      <c r="AD57" s="197">
        <v>0.95956873315363878</v>
      </c>
      <c r="AE57" s="45">
        <v>0.97787610619469023</v>
      </c>
      <c r="AF57" s="45">
        <v>0.95044472681067349</v>
      </c>
      <c r="AG57" s="197">
        <v>0.96510940272028389</v>
      </c>
      <c r="AH57" s="216"/>
      <c r="AI57" s="47">
        <v>0.97704081632653061</v>
      </c>
      <c r="AJ57" s="45">
        <v>0.952755905511811</v>
      </c>
      <c r="AK57" s="45">
        <v>0.95256916996047436</v>
      </c>
      <c r="AL57" s="45">
        <v>0.98007968127490042</v>
      </c>
      <c r="AM57" s="46">
        <v>0.96695652173913038</v>
      </c>
      <c r="AN57" s="45"/>
      <c r="AO57" s="47">
        <v>0.99115044247787609</v>
      </c>
      <c r="AP57" s="45">
        <v>0.97941176470588232</v>
      </c>
      <c r="AQ57" s="45">
        <v>1</v>
      </c>
      <c r="AR57" s="45">
        <v>0.99684542586750791</v>
      </c>
      <c r="AS57" s="46">
        <v>0.9925373134328358</v>
      </c>
    </row>
    <row r="58" spans="1:46" x14ac:dyDescent="0.25">
      <c r="B58" s="37" t="s">
        <v>22</v>
      </c>
      <c r="C58" s="45">
        <v>0.96959459459459463</v>
      </c>
      <c r="D58" s="45">
        <v>0.93582089552238801</v>
      </c>
      <c r="E58" s="197">
        <v>0.94616977225672882</v>
      </c>
      <c r="F58" s="45">
        <v>0.95730918499353168</v>
      </c>
      <c r="G58" s="45">
        <v>0.94358974358974357</v>
      </c>
      <c r="H58" s="197">
        <v>0.95270851246775579</v>
      </c>
      <c r="I58" s="45">
        <v>0.95544554455445541</v>
      </c>
      <c r="J58" s="45">
        <v>0.96009975062344144</v>
      </c>
      <c r="K58" s="197">
        <v>0.95750551876379686</v>
      </c>
      <c r="L58" s="45">
        <v>0.93482309124767227</v>
      </c>
      <c r="M58" s="45">
        <v>0.94822006472491904</v>
      </c>
      <c r="N58" s="197">
        <v>0.94199134199134205</v>
      </c>
      <c r="O58" s="45">
        <v>0.95336391437308865</v>
      </c>
      <c r="P58" s="45">
        <v>0.94798387096774195</v>
      </c>
      <c r="Q58" s="197">
        <v>0.95074568288854</v>
      </c>
      <c r="R58" s="216"/>
      <c r="S58" s="47">
        <v>1</v>
      </c>
      <c r="T58" s="45">
        <v>0.96713615023474175</v>
      </c>
      <c r="U58" s="197">
        <v>0.9779874213836478</v>
      </c>
      <c r="V58" s="45">
        <v>0.99568965517241381</v>
      </c>
      <c r="W58" s="45">
        <v>0.96062992125984248</v>
      </c>
      <c r="X58" s="197">
        <v>0.98328690807799446</v>
      </c>
      <c r="Y58" s="45">
        <v>0.99410029498525077</v>
      </c>
      <c r="Z58" s="45">
        <v>0.92561983471074383</v>
      </c>
      <c r="AA58" s="197">
        <v>0.96557659208261615</v>
      </c>
      <c r="AB58" s="45">
        <v>0.99447513812154698</v>
      </c>
      <c r="AC58" s="45">
        <v>0.95569620253164556</v>
      </c>
      <c r="AD58" s="197">
        <v>0.97640117994100295</v>
      </c>
      <c r="AE58" s="45">
        <v>0.99533255542590426</v>
      </c>
      <c r="AF58" s="45">
        <v>0.95</v>
      </c>
      <c r="AG58" s="197">
        <v>0.97432686286787729</v>
      </c>
      <c r="AH58" s="216"/>
      <c r="AI58" s="47">
        <v>0.97631578947368425</v>
      </c>
      <c r="AJ58" s="45">
        <v>0.96803652968036524</v>
      </c>
      <c r="AK58" s="45">
        <v>0.98141263940520451</v>
      </c>
      <c r="AL58" s="45">
        <v>0.97422680412371132</v>
      </c>
      <c r="AM58" s="46">
        <v>0.97551789077212803</v>
      </c>
      <c r="AN58" s="45"/>
      <c r="AO58" s="47">
        <v>0.99442896935933145</v>
      </c>
      <c r="AP58" s="45">
        <v>0.98369565217391308</v>
      </c>
      <c r="AQ58" s="45">
        <v>0.99568034557235419</v>
      </c>
      <c r="AR58" s="45">
        <v>0.99628252788104088</v>
      </c>
      <c r="AS58" s="46">
        <v>0.99246058944482518</v>
      </c>
    </row>
    <row r="59" spans="1:46" x14ac:dyDescent="0.25">
      <c r="A59" s="29"/>
      <c r="B59" s="38" t="s">
        <v>23</v>
      </c>
      <c r="C59" s="48">
        <v>0.95341614906832295</v>
      </c>
      <c r="D59" s="48">
        <v>0.94836956521739135</v>
      </c>
      <c r="E59" s="198">
        <v>0.94990548204158787</v>
      </c>
      <c r="F59" s="48">
        <v>0.96196319018404908</v>
      </c>
      <c r="G59" s="48">
        <v>0.9285714285714286</v>
      </c>
      <c r="H59" s="198">
        <v>0.9508599508599509</v>
      </c>
      <c r="I59" s="48">
        <v>0.93246993524514343</v>
      </c>
      <c r="J59" s="48">
        <v>0.92743764172335597</v>
      </c>
      <c r="K59" s="198">
        <v>0.9302088639836984</v>
      </c>
      <c r="L59" s="48">
        <v>0.91099476439790572</v>
      </c>
      <c r="M59" s="48">
        <v>0.93568147013782543</v>
      </c>
      <c r="N59" s="198">
        <v>0.92414355628058731</v>
      </c>
      <c r="O59" s="48">
        <v>0.93908993192404155</v>
      </c>
      <c r="P59" s="48">
        <v>0.93537542024654463</v>
      </c>
      <c r="Q59" s="198">
        <v>0.93727139722019015</v>
      </c>
      <c r="R59" s="223"/>
      <c r="S59" s="50">
        <v>0.99199999999999999</v>
      </c>
      <c r="T59" s="48">
        <v>0.93034825870646765</v>
      </c>
      <c r="U59" s="198">
        <v>0.95398773006134974</v>
      </c>
      <c r="V59" s="48">
        <v>0.97950819672131151</v>
      </c>
      <c r="W59" s="48">
        <v>0.9140625</v>
      </c>
      <c r="X59" s="198">
        <v>0.956989247311828</v>
      </c>
      <c r="Y59" s="48">
        <v>0.97534246575342465</v>
      </c>
      <c r="Z59" s="48">
        <v>0.94782608695652171</v>
      </c>
      <c r="AA59" s="198">
        <v>0.96470588235294119</v>
      </c>
      <c r="AB59" s="48">
        <v>0.99408284023668636</v>
      </c>
      <c r="AC59" s="48">
        <v>0.89696969696969697</v>
      </c>
      <c r="AD59" s="198">
        <v>0.94610778443113774</v>
      </c>
      <c r="AE59" s="48">
        <v>0.98228128460686603</v>
      </c>
      <c r="AF59" s="48">
        <v>0.925414364640884</v>
      </c>
      <c r="AG59" s="198">
        <v>0.95697602950215122</v>
      </c>
      <c r="AH59" s="223"/>
      <c r="AI59" s="50">
        <v>0.88039867109634551</v>
      </c>
      <c r="AJ59" s="48">
        <v>0.86637931034482762</v>
      </c>
      <c r="AK59" s="48">
        <v>0.82911392405063289</v>
      </c>
      <c r="AL59" s="48">
        <v>0.86499999999999999</v>
      </c>
      <c r="AM59" s="49">
        <v>0.8589132507149666</v>
      </c>
      <c r="AN59" s="48"/>
      <c r="AO59" s="50">
        <v>0.96084337349397586</v>
      </c>
      <c r="AP59" s="48">
        <v>0.93830334190231357</v>
      </c>
      <c r="AQ59" s="48">
        <v>0.9419642857142857</v>
      </c>
      <c r="AR59" s="48">
        <v>0.94705882352941173</v>
      </c>
      <c r="AS59" s="49">
        <v>0.94632206759443338</v>
      </c>
    </row>
    <row r="60" spans="1:46" x14ac:dyDescent="0.25">
      <c r="A60" s="31">
        <v>2021</v>
      </c>
      <c r="B60" s="37" t="s">
        <v>12</v>
      </c>
      <c r="C60" s="45">
        <v>0.94557823129251706</v>
      </c>
      <c r="D60" s="45">
        <v>0.95827338129496398</v>
      </c>
      <c r="E60" s="197">
        <v>0.95449949443882709</v>
      </c>
      <c r="F60" s="45">
        <v>0.95419847328244278</v>
      </c>
      <c r="G60" s="45">
        <v>0.95823665893271459</v>
      </c>
      <c r="H60" s="197">
        <v>0.95562859490550534</v>
      </c>
      <c r="I60" s="45">
        <v>0.9589178356713427</v>
      </c>
      <c r="J60" s="45">
        <v>0.93670886075949367</v>
      </c>
      <c r="K60" s="197">
        <v>0.94858061060524901</v>
      </c>
      <c r="L60" s="45">
        <v>0.94556451612903225</v>
      </c>
      <c r="M60" s="45">
        <v>0.95319812792511704</v>
      </c>
      <c r="N60" s="197">
        <v>0.94986807387862793</v>
      </c>
      <c r="O60" s="45">
        <v>0.9533799533799534</v>
      </c>
      <c r="P60" s="45">
        <v>0.9499241274658573</v>
      </c>
      <c r="Q60" s="197">
        <v>0.95163147792706337</v>
      </c>
      <c r="R60" s="92"/>
      <c r="S60" s="47">
        <v>0.98039215686274506</v>
      </c>
      <c r="T60" s="45">
        <v>0.95067264573991028</v>
      </c>
      <c r="U60" s="197">
        <v>0.96</v>
      </c>
      <c r="V60" s="45">
        <v>0.99621212121212122</v>
      </c>
      <c r="W60" s="45">
        <v>0.94495412844036697</v>
      </c>
      <c r="X60" s="197">
        <v>0.98123324396782841</v>
      </c>
      <c r="Y60" s="45">
        <v>0.99729729729729732</v>
      </c>
      <c r="Z60" s="45">
        <v>0.96035242290748901</v>
      </c>
      <c r="AA60" s="197">
        <v>0.98324958123953099</v>
      </c>
      <c r="AB60" s="45">
        <v>0.97515527950310554</v>
      </c>
      <c r="AC60" s="45">
        <v>0.95705521472392641</v>
      </c>
      <c r="AD60" s="197">
        <v>0.96604938271604934</v>
      </c>
      <c r="AE60" s="45">
        <v>0.99108138238573018</v>
      </c>
      <c r="AF60" s="45">
        <v>0.95429362880886426</v>
      </c>
      <c r="AG60" s="197">
        <v>0.97467572575663985</v>
      </c>
      <c r="AH60" s="92"/>
      <c r="AI60" s="47">
        <v>0.93470790378006874</v>
      </c>
      <c r="AJ60" s="45">
        <v>0.93495934959349591</v>
      </c>
      <c r="AK60" s="45">
        <v>0.93856655290102387</v>
      </c>
      <c r="AL60" s="45">
        <v>0.96954314720812185</v>
      </c>
      <c r="AM60" s="46">
        <v>0.94255111976630968</v>
      </c>
      <c r="AN60" s="45"/>
      <c r="AO60" s="47">
        <v>0.98082191780821915</v>
      </c>
      <c r="AP60" s="45">
        <v>0.97011494252873565</v>
      </c>
      <c r="AQ60" s="45">
        <v>0.9688195991091314</v>
      </c>
      <c r="AR60" s="45">
        <v>0.98208955223880601</v>
      </c>
      <c r="AS60" s="46">
        <v>0.9747474747474747</v>
      </c>
    </row>
    <row r="61" spans="1:46" x14ac:dyDescent="0.25">
      <c r="B61" s="37" t="s">
        <v>13</v>
      </c>
      <c r="C61" s="45">
        <v>0.91973244147157196</v>
      </c>
      <c r="D61" s="45">
        <v>0.93299832495812396</v>
      </c>
      <c r="E61" s="197">
        <v>0.9285714285714286</v>
      </c>
      <c r="F61" s="45">
        <v>0.94422310756972117</v>
      </c>
      <c r="G61" s="45">
        <v>0.95443037974683542</v>
      </c>
      <c r="H61" s="197">
        <v>0.94773519163763065</v>
      </c>
      <c r="I61" s="45">
        <v>0.95276381909547736</v>
      </c>
      <c r="J61" s="45">
        <v>0.93197278911564629</v>
      </c>
      <c r="K61" s="197">
        <v>0.94393063583815029</v>
      </c>
      <c r="L61" s="45">
        <v>0.91647855530474043</v>
      </c>
      <c r="M61" s="45">
        <v>0.93075684380032209</v>
      </c>
      <c r="N61" s="197">
        <v>0.92481203007518797</v>
      </c>
      <c r="O61" s="45">
        <v>0.93975903614457834</v>
      </c>
      <c r="P61" s="45">
        <v>0.93568994889267465</v>
      </c>
      <c r="Q61" s="197">
        <v>0.93778420835055809</v>
      </c>
      <c r="R61" s="92"/>
      <c r="S61" s="47">
        <v>1</v>
      </c>
      <c r="T61" s="45">
        <v>0.95588235294117652</v>
      </c>
      <c r="U61" s="197">
        <v>0.97029702970297027</v>
      </c>
      <c r="V61" s="45">
        <v>0.9760956175298805</v>
      </c>
      <c r="W61" s="45">
        <v>0.92241379310344829</v>
      </c>
      <c r="X61" s="197">
        <v>0.95912806539509532</v>
      </c>
      <c r="Y61" s="45">
        <v>0.97368421052631582</v>
      </c>
      <c r="Z61" s="45">
        <v>0.94166666666666665</v>
      </c>
      <c r="AA61" s="197">
        <v>0.9595588235294118</v>
      </c>
      <c r="AB61" s="45">
        <v>0.99315068493150682</v>
      </c>
      <c r="AC61" s="45">
        <v>0.95454545454545459</v>
      </c>
      <c r="AD61" s="197">
        <v>0.97333333333333338</v>
      </c>
      <c r="AE61" s="45">
        <v>0.98124999999999996</v>
      </c>
      <c r="AF61" s="45">
        <v>0.94537815126050417</v>
      </c>
      <c r="AG61" s="197">
        <v>0.96433289299867897</v>
      </c>
      <c r="AH61" s="92"/>
      <c r="AI61" s="47">
        <v>0.95238095238095233</v>
      </c>
      <c r="AJ61" s="45">
        <v>0.89711934156378603</v>
      </c>
      <c r="AK61" s="45">
        <v>0.93309859154929575</v>
      </c>
      <c r="AL61" s="45">
        <v>0.95336787564766834</v>
      </c>
      <c r="AM61" s="46">
        <v>0.93392504930966469</v>
      </c>
      <c r="AN61" s="45"/>
      <c r="AO61" s="47">
        <v>0.99312714776632305</v>
      </c>
      <c r="AP61" s="45">
        <v>0.95844875346260383</v>
      </c>
      <c r="AQ61" s="45">
        <v>0.98128342245989308</v>
      </c>
      <c r="AR61" s="45">
        <v>0.97154471544715448</v>
      </c>
      <c r="AS61" s="46">
        <v>0.97562893081761004</v>
      </c>
    </row>
    <row r="62" spans="1:46" x14ac:dyDescent="0.25">
      <c r="B62" s="37" t="s">
        <v>14</v>
      </c>
      <c r="C62" s="45"/>
      <c r="D62" s="45"/>
      <c r="E62" s="197"/>
      <c r="F62" s="45"/>
      <c r="G62" s="45"/>
      <c r="H62" s="197"/>
      <c r="I62" s="45"/>
      <c r="J62" s="45"/>
      <c r="K62" s="197"/>
      <c r="L62" s="45"/>
      <c r="M62" s="45"/>
      <c r="N62" s="197"/>
      <c r="O62" s="45"/>
      <c r="P62" s="45"/>
      <c r="Q62" s="197"/>
      <c r="R62" s="92"/>
      <c r="S62" s="47"/>
      <c r="T62" s="45"/>
      <c r="U62" s="197"/>
      <c r="V62" s="45"/>
      <c r="W62" s="45"/>
      <c r="X62" s="197"/>
      <c r="Y62" s="45"/>
      <c r="Z62" s="45"/>
      <c r="AA62" s="197"/>
      <c r="AB62" s="45"/>
      <c r="AC62" s="45"/>
      <c r="AD62" s="197"/>
      <c r="AE62" s="45"/>
      <c r="AF62" s="45"/>
      <c r="AG62" s="197"/>
      <c r="AH62" s="92"/>
      <c r="AI62" s="47"/>
      <c r="AJ62" s="45"/>
      <c r="AK62" s="45"/>
      <c r="AL62" s="45"/>
      <c r="AM62" s="46"/>
      <c r="AN62" s="45"/>
      <c r="AO62" s="47"/>
      <c r="AP62" s="45"/>
      <c r="AQ62" s="45"/>
      <c r="AR62" s="45"/>
      <c r="AS62" s="46"/>
    </row>
    <row r="63" spans="1:46" x14ac:dyDescent="0.25">
      <c r="B63" s="37" t="s">
        <v>15</v>
      </c>
      <c r="C63" s="45"/>
      <c r="D63" s="45"/>
      <c r="E63" s="197"/>
      <c r="F63" s="45"/>
      <c r="G63" s="45"/>
      <c r="H63" s="197"/>
      <c r="I63" s="45"/>
      <c r="J63" s="45"/>
      <c r="K63" s="197"/>
      <c r="L63" s="45"/>
      <c r="M63" s="45"/>
      <c r="N63" s="197"/>
      <c r="O63" s="45"/>
      <c r="P63" s="45"/>
      <c r="Q63" s="197"/>
      <c r="R63" s="92"/>
      <c r="S63" s="47"/>
      <c r="T63" s="45"/>
      <c r="U63" s="197"/>
      <c r="V63" s="45"/>
      <c r="W63" s="45"/>
      <c r="X63" s="197"/>
      <c r="Y63" s="45"/>
      <c r="Z63" s="45"/>
      <c r="AA63" s="197"/>
      <c r="AB63" s="45"/>
      <c r="AC63" s="45"/>
      <c r="AD63" s="197"/>
      <c r="AE63" s="45"/>
      <c r="AF63" s="45"/>
      <c r="AG63" s="197"/>
      <c r="AH63" s="92"/>
      <c r="AI63" s="47"/>
      <c r="AJ63" s="45"/>
      <c r="AK63" s="45"/>
      <c r="AL63" s="45"/>
      <c r="AM63" s="46"/>
      <c r="AN63" s="45"/>
      <c r="AO63" s="47"/>
      <c r="AP63" s="45"/>
      <c r="AQ63" s="45"/>
      <c r="AR63" s="45"/>
      <c r="AS63" s="46"/>
    </row>
    <row r="64" spans="1:46" x14ac:dyDescent="0.25">
      <c r="B64" s="37" t="s">
        <v>16</v>
      </c>
      <c r="C64" s="45"/>
      <c r="D64" s="45"/>
      <c r="E64" s="197"/>
      <c r="F64" s="45"/>
      <c r="G64" s="45"/>
      <c r="H64" s="197"/>
      <c r="I64" s="45"/>
      <c r="J64" s="45"/>
      <c r="K64" s="197"/>
      <c r="L64" s="45"/>
      <c r="M64" s="45"/>
      <c r="N64" s="197"/>
      <c r="O64" s="45"/>
      <c r="P64" s="45"/>
      <c r="Q64" s="197"/>
      <c r="R64" s="92"/>
      <c r="S64" s="47"/>
      <c r="T64" s="45"/>
      <c r="U64" s="197"/>
      <c r="V64" s="45"/>
      <c r="W64" s="45"/>
      <c r="X64" s="197"/>
      <c r="Y64" s="45"/>
      <c r="Z64" s="45"/>
      <c r="AA64" s="197"/>
      <c r="AB64" s="45"/>
      <c r="AC64" s="45"/>
      <c r="AD64" s="197"/>
      <c r="AE64" s="45"/>
      <c r="AF64" s="45"/>
      <c r="AG64" s="197"/>
      <c r="AH64" s="92"/>
      <c r="AI64" s="47"/>
      <c r="AJ64" s="45"/>
      <c r="AK64" s="45"/>
      <c r="AL64" s="45"/>
      <c r="AM64" s="46"/>
      <c r="AN64" s="45"/>
      <c r="AO64" s="47"/>
      <c r="AP64" s="45"/>
      <c r="AQ64" s="45"/>
      <c r="AR64" s="45"/>
      <c r="AS64" s="46"/>
    </row>
    <row r="65" spans="1:46" x14ac:dyDescent="0.25">
      <c r="B65" s="37" t="s">
        <v>17</v>
      </c>
      <c r="C65" s="45"/>
      <c r="D65" s="45"/>
      <c r="E65" s="197"/>
      <c r="F65" s="45"/>
      <c r="G65" s="45"/>
      <c r="H65" s="197"/>
      <c r="I65" s="45"/>
      <c r="J65" s="45"/>
      <c r="K65" s="197"/>
      <c r="L65" s="45"/>
      <c r="M65" s="45"/>
      <c r="N65" s="197"/>
      <c r="O65" s="45"/>
      <c r="P65" s="45"/>
      <c r="Q65" s="197"/>
      <c r="R65" s="92"/>
      <c r="S65" s="47"/>
      <c r="T65" s="45"/>
      <c r="U65" s="197"/>
      <c r="V65" s="45"/>
      <c r="W65" s="45"/>
      <c r="X65" s="197"/>
      <c r="Y65" s="45"/>
      <c r="Z65" s="45"/>
      <c r="AA65" s="197"/>
      <c r="AB65" s="45"/>
      <c r="AC65" s="45"/>
      <c r="AD65" s="197"/>
      <c r="AE65" s="45"/>
      <c r="AF65" s="45"/>
      <c r="AG65" s="197"/>
      <c r="AH65" s="92"/>
      <c r="AI65" s="47"/>
      <c r="AJ65" s="45"/>
      <c r="AK65" s="45"/>
      <c r="AL65" s="45"/>
      <c r="AM65" s="46"/>
      <c r="AN65" s="45"/>
      <c r="AO65" s="47"/>
      <c r="AP65" s="45"/>
      <c r="AQ65" s="45"/>
      <c r="AR65" s="45"/>
      <c r="AS65" s="46"/>
    </row>
    <row r="66" spans="1:46" x14ac:dyDescent="0.25">
      <c r="B66" s="37" t="s">
        <v>18</v>
      </c>
      <c r="C66" s="45"/>
      <c r="D66" s="45"/>
      <c r="E66" s="197"/>
      <c r="F66" s="45"/>
      <c r="G66" s="45"/>
      <c r="H66" s="197"/>
      <c r="I66" s="45"/>
      <c r="J66" s="45"/>
      <c r="K66" s="197"/>
      <c r="L66" s="45"/>
      <c r="M66" s="45"/>
      <c r="N66" s="197"/>
      <c r="O66" s="45"/>
      <c r="P66" s="45"/>
      <c r="Q66" s="197"/>
      <c r="R66" s="92"/>
      <c r="S66" s="47"/>
      <c r="T66" s="45"/>
      <c r="U66" s="197"/>
      <c r="V66" s="45"/>
      <c r="W66" s="45"/>
      <c r="X66" s="197"/>
      <c r="Y66" s="45"/>
      <c r="Z66" s="45"/>
      <c r="AA66" s="197"/>
      <c r="AB66" s="45"/>
      <c r="AC66" s="45"/>
      <c r="AD66" s="197"/>
      <c r="AE66" s="45"/>
      <c r="AF66" s="45"/>
      <c r="AG66" s="197"/>
      <c r="AH66" s="92"/>
      <c r="AI66" s="47"/>
      <c r="AJ66" s="45"/>
      <c r="AK66" s="45"/>
      <c r="AL66" s="45"/>
      <c r="AM66" s="46"/>
      <c r="AN66" s="45"/>
      <c r="AO66" s="47"/>
      <c r="AP66" s="45"/>
      <c r="AQ66" s="45"/>
      <c r="AR66" s="45"/>
      <c r="AS66" s="46"/>
    </row>
    <row r="67" spans="1:46" x14ac:dyDescent="0.25">
      <c r="B67" s="37" t="s">
        <v>19</v>
      </c>
      <c r="C67" s="45"/>
      <c r="D67" s="45"/>
      <c r="E67" s="197"/>
      <c r="F67" s="45"/>
      <c r="G67" s="45"/>
      <c r="H67" s="197"/>
      <c r="I67" s="45"/>
      <c r="J67" s="45"/>
      <c r="K67" s="197"/>
      <c r="L67" s="45"/>
      <c r="M67" s="45"/>
      <c r="N67" s="197"/>
      <c r="O67" s="45"/>
      <c r="P67" s="45"/>
      <c r="Q67" s="197"/>
      <c r="R67" s="92"/>
      <c r="S67" s="47"/>
      <c r="T67" s="45"/>
      <c r="U67" s="197"/>
      <c r="V67" s="45"/>
      <c r="W67" s="45"/>
      <c r="X67" s="197"/>
      <c r="Y67" s="45"/>
      <c r="Z67" s="45"/>
      <c r="AA67" s="197"/>
      <c r="AB67" s="45"/>
      <c r="AC67" s="45"/>
      <c r="AD67" s="197"/>
      <c r="AE67" s="45"/>
      <c r="AF67" s="45"/>
      <c r="AG67" s="197"/>
      <c r="AH67" s="92"/>
      <c r="AI67" s="47"/>
      <c r="AJ67" s="45"/>
      <c r="AK67" s="45"/>
      <c r="AL67" s="45"/>
      <c r="AM67" s="46"/>
      <c r="AN67" s="45"/>
      <c r="AO67" s="47"/>
      <c r="AP67" s="45"/>
      <c r="AQ67" s="45"/>
      <c r="AR67" s="45"/>
      <c r="AS67" s="46"/>
    </row>
    <row r="68" spans="1:46" x14ac:dyDescent="0.25">
      <c r="B68" s="37" t="s">
        <v>20</v>
      </c>
      <c r="C68" s="45"/>
      <c r="D68" s="45"/>
      <c r="E68" s="197"/>
      <c r="F68" s="45"/>
      <c r="G68" s="45"/>
      <c r="H68" s="197"/>
      <c r="I68" s="45"/>
      <c r="J68" s="45"/>
      <c r="K68" s="197"/>
      <c r="L68" s="45"/>
      <c r="M68" s="45"/>
      <c r="N68" s="197"/>
      <c r="O68" s="45"/>
      <c r="P68" s="45"/>
      <c r="Q68" s="197"/>
      <c r="R68" s="92"/>
      <c r="S68" s="47"/>
      <c r="T68" s="45"/>
      <c r="U68" s="197"/>
      <c r="V68" s="45"/>
      <c r="W68" s="45"/>
      <c r="X68" s="197"/>
      <c r="Y68" s="45"/>
      <c r="Z68" s="45"/>
      <c r="AA68" s="197"/>
      <c r="AB68" s="45"/>
      <c r="AC68" s="45"/>
      <c r="AD68" s="197"/>
      <c r="AE68" s="45"/>
      <c r="AF68" s="45"/>
      <c r="AG68" s="197"/>
      <c r="AH68" s="92"/>
      <c r="AI68" s="47"/>
      <c r="AJ68" s="45"/>
      <c r="AK68" s="45"/>
      <c r="AL68" s="45"/>
      <c r="AM68" s="46"/>
      <c r="AN68" s="45"/>
      <c r="AO68" s="47"/>
      <c r="AP68" s="45"/>
      <c r="AQ68" s="45"/>
      <c r="AR68" s="45"/>
      <c r="AS68" s="46"/>
    </row>
    <row r="69" spans="1:46" x14ac:dyDescent="0.25">
      <c r="B69" s="37" t="s">
        <v>21</v>
      </c>
      <c r="C69" s="45"/>
      <c r="D69" s="45"/>
      <c r="E69" s="197"/>
      <c r="F69" s="45"/>
      <c r="G69" s="45"/>
      <c r="H69" s="197"/>
      <c r="I69" s="45"/>
      <c r="J69" s="45"/>
      <c r="K69" s="197"/>
      <c r="L69" s="45"/>
      <c r="M69" s="45"/>
      <c r="N69" s="197"/>
      <c r="O69" s="45"/>
      <c r="P69" s="45"/>
      <c r="Q69" s="197"/>
      <c r="R69" s="92"/>
      <c r="S69" s="47"/>
      <c r="T69" s="45"/>
      <c r="U69" s="197"/>
      <c r="V69" s="45"/>
      <c r="W69" s="45"/>
      <c r="X69" s="197"/>
      <c r="Y69" s="45"/>
      <c r="Z69" s="45"/>
      <c r="AA69" s="197"/>
      <c r="AB69" s="45"/>
      <c r="AC69" s="45"/>
      <c r="AD69" s="197"/>
      <c r="AE69" s="45"/>
      <c r="AF69" s="45"/>
      <c r="AG69" s="197"/>
      <c r="AH69" s="92"/>
      <c r="AI69" s="47"/>
      <c r="AJ69" s="45"/>
      <c r="AK69" s="45"/>
      <c r="AL69" s="45"/>
      <c r="AM69" s="46"/>
      <c r="AN69" s="45"/>
      <c r="AO69" s="47"/>
      <c r="AP69" s="45"/>
      <c r="AQ69" s="45"/>
      <c r="AR69" s="45"/>
      <c r="AS69" s="46"/>
    </row>
    <row r="70" spans="1:46" x14ac:dyDescent="0.25">
      <c r="B70" s="37" t="s">
        <v>22</v>
      </c>
      <c r="C70" s="45"/>
      <c r="D70" s="45"/>
      <c r="E70" s="197"/>
      <c r="F70" s="45"/>
      <c r="G70" s="45"/>
      <c r="H70" s="197"/>
      <c r="I70" s="45"/>
      <c r="J70" s="45"/>
      <c r="K70" s="197"/>
      <c r="L70" s="45"/>
      <c r="M70" s="45"/>
      <c r="N70" s="197"/>
      <c r="O70" s="45"/>
      <c r="P70" s="45"/>
      <c r="Q70" s="197"/>
      <c r="R70" s="92"/>
      <c r="S70" s="47"/>
      <c r="T70" s="45"/>
      <c r="U70" s="197"/>
      <c r="V70" s="45"/>
      <c r="W70" s="45"/>
      <c r="X70" s="197"/>
      <c r="Y70" s="45"/>
      <c r="Z70" s="45"/>
      <c r="AA70" s="197"/>
      <c r="AB70" s="45"/>
      <c r="AC70" s="45"/>
      <c r="AD70" s="197"/>
      <c r="AE70" s="45"/>
      <c r="AF70" s="45"/>
      <c r="AG70" s="197"/>
      <c r="AH70" s="92"/>
      <c r="AI70" s="47"/>
      <c r="AJ70" s="45"/>
      <c r="AK70" s="45"/>
      <c r="AL70" s="45"/>
      <c r="AM70" s="46"/>
      <c r="AN70" s="45"/>
      <c r="AO70" s="47"/>
      <c r="AP70" s="45"/>
      <c r="AQ70" s="45"/>
      <c r="AR70" s="45"/>
      <c r="AS70" s="46"/>
    </row>
    <row r="71" spans="1:46" x14ac:dyDescent="0.25">
      <c r="B71" s="37" t="s">
        <v>23</v>
      </c>
      <c r="C71" s="45"/>
      <c r="D71" s="45"/>
      <c r="E71" s="197"/>
      <c r="F71" s="45"/>
      <c r="G71" s="45"/>
      <c r="H71" s="197"/>
      <c r="I71" s="45"/>
      <c r="J71" s="45"/>
      <c r="K71" s="197"/>
      <c r="L71" s="45"/>
      <c r="M71" s="45"/>
      <c r="N71" s="197"/>
      <c r="O71" s="45"/>
      <c r="P71" s="45"/>
      <c r="Q71" s="197"/>
      <c r="R71" s="92"/>
      <c r="S71" s="47"/>
      <c r="T71" s="45"/>
      <c r="U71" s="197"/>
      <c r="V71" s="45"/>
      <c r="W71" s="45"/>
      <c r="X71" s="197"/>
      <c r="Y71" s="45"/>
      <c r="Z71" s="45"/>
      <c r="AA71" s="197"/>
      <c r="AB71" s="45"/>
      <c r="AC71" s="45"/>
      <c r="AD71" s="197"/>
      <c r="AE71" s="45"/>
      <c r="AF71" s="45"/>
      <c r="AG71" s="197"/>
      <c r="AH71" s="92"/>
      <c r="AI71" s="47"/>
      <c r="AJ71" s="45"/>
      <c r="AK71" s="45"/>
      <c r="AL71" s="45"/>
      <c r="AM71" s="46"/>
      <c r="AN71" s="45"/>
      <c r="AO71" s="47"/>
      <c r="AP71" s="45"/>
      <c r="AQ71" s="45"/>
      <c r="AR71" s="45"/>
      <c r="AS71" s="46"/>
    </row>
    <row r="72" spans="1:46" ht="31.5" x14ac:dyDescent="0.25">
      <c r="A72" s="136"/>
      <c r="B72" s="137" t="s">
        <v>51</v>
      </c>
      <c r="C72" s="138">
        <v>0.93547530536378121</v>
      </c>
      <c r="D72" s="138">
        <v>0.91851568477429224</v>
      </c>
      <c r="E72" s="199">
        <v>0.92401791867677463</v>
      </c>
      <c r="F72" s="138">
        <v>0.92172961138478382</v>
      </c>
      <c r="G72" s="138">
        <v>0.91691193117500569</v>
      </c>
      <c r="H72" s="199">
        <v>0.92015938606847703</v>
      </c>
      <c r="I72" s="138">
        <v>0.91194968553459121</v>
      </c>
      <c r="J72" s="138">
        <v>0.93055037892905956</v>
      </c>
      <c r="K72" s="199">
        <v>0.9200935596170583</v>
      </c>
      <c r="L72" s="138">
        <v>0.91871011084984888</v>
      </c>
      <c r="M72" s="138">
        <v>0.92197802197802203</v>
      </c>
      <c r="N72" s="199">
        <v>0.92039922103213245</v>
      </c>
      <c r="O72" s="138">
        <v>0.91942446043165471</v>
      </c>
      <c r="P72" s="138">
        <v>0.92270784916410531</v>
      </c>
      <c r="Q72" s="199">
        <v>0.92099233908498601</v>
      </c>
      <c r="R72" s="138"/>
      <c r="S72" s="140">
        <v>0.97665148063781326</v>
      </c>
      <c r="T72" s="138">
        <v>0.90855374226223973</v>
      </c>
      <c r="U72" s="199">
        <v>0.93107344632768363</v>
      </c>
      <c r="V72" s="138">
        <v>0.97934322033898302</v>
      </c>
      <c r="W72" s="138">
        <v>0.92392502756339578</v>
      </c>
      <c r="X72" s="199">
        <v>0.96135957066189626</v>
      </c>
      <c r="Y72" s="138">
        <v>0.97648835202760997</v>
      </c>
      <c r="Z72" s="138">
        <v>0.92490790592235761</v>
      </c>
      <c r="AA72" s="199">
        <v>0.95419473361910589</v>
      </c>
      <c r="AB72" s="138">
        <v>0.98124042879019913</v>
      </c>
      <c r="AC72" s="138">
        <v>0.9235598227474151</v>
      </c>
      <c r="AD72" s="199">
        <v>0.95187969924812033</v>
      </c>
      <c r="AE72" s="138">
        <v>0.9783255086071988</v>
      </c>
      <c r="AF72" s="138">
        <v>0.91943127962085303</v>
      </c>
      <c r="AG72" s="199">
        <v>0.95029731392249328</v>
      </c>
      <c r="AH72" s="138"/>
      <c r="AI72" s="140">
        <v>0.96653030866493117</v>
      </c>
      <c r="AJ72" s="138">
        <v>0.96376811594202894</v>
      </c>
      <c r="AK72" s="138">
        <v>0.94946466809421837</v>
      </c>
      <c r="AL72" s="138">
        <v>0.98022412656558999</v>
      </c>
      <c r="AM72" s="139">
        <v>0.96363636363636362</v>
      </c>
      <c r="AN72" s="138"/>
      <c r="AO72" s="140">
        <v>0.98229813664596277</v>
      </c>
      <c r="AP72" s="138">
        <v>0.98182127081209647</v>
      </c>
      <c r="AQ72" s="138">
        <v>0.97504878728742683</v>
      </c>
      <c r="AR72" s="138">
        <v>0.99057591623036645</v>
      </c>
      <c r="AS72" s="139">
        <v>0.98166838311019566</v>
      </c>
    </row>
    <row r="73" spans="1:46" ht="31.5" x14ac:dyDescent="0.25">
      <c r="A73" s="142"/>
      <c r="B73" s="143" t="s">
        <v>52</v>
      </c>
      <c r="C73" s="144">
        <v>0.93634886240520043</v>
      </c>
      <c r="D73" s="144">
        <v>0.91837495341036157</v>
      </c>
      <c r="E73" s="200">
        <v>0.92402691423217787</v>
      </c>
      <c r="F73" s="144">
        <v>0.92340425531914894</v>
      </c>
      <c r="G73" s="144">
        <v>0.93351363533919318</v>
      </c>
      <c r="H73" s="200">
        <v>0.92664594926645949</v>
      </c>
      <c r="I73" s="144">
        <v>0.91486725663716817</v>
      </c>
      <c r="J73" s="144">
        <v>0.9312131068545958</v>
      </c>
      <c r="K73" s="200">
        <v>0.92178970460690779</v>
      </c>
      <c r="L73" s="144">
        <v>0.92688679245283023</v>
      </c>
      <c r="M73" s="144">
        <v>0.94047258406543477</v>
      </c>
      <c r="N73" s="200">
        <v>0.93380651134084247</v>
      </c>
      <c r="O73" s="144">
        <v>0.92254162330905309</v>
      </c>
      <c r="P73" s="144">
        <v>0.93004490853992483</v>
      </c>
      <c r="Q73" s="200">
        <v>0.92607626287817546</v>
      </c>
      <c r="R73" s="144"/>
      <c r="S73" s="146">
        <v>0.97764350453172211</v>
      </c>
      <c r="T73" s="144">
        <v>0.91467576791808869</v>
      </c>
      <c r="U73" s="200">
        <v>0.93482885321988007</v>
      </c>
      <c r="V73" s="144">
        <v>0.96722222222222221</v>
      </c>
      <c r="W73" s="144">
        <v>0.93993506493506496</v>
      </c>
      <c r="X73" s="200">
        <v>0.95796622613803228</v>
      </c>
      <c r="Y73" s="144">
        <v>0.96003383379149931</v>
      </c>
      <c r="Z73" s="144">
        <v>0.92912729294052254</v>
      </c>
      <c r="AA73" s="200">
        <v>0.94667947640206562</v>
      </c>
      <c r="AB73" s="144">
        <v>0.97338403041825095</v>
      </c>
      <c r="AC73" s="144">
        <v>0.94809559372666163</v>
      </c>
      <c r="AD73" s="200">
        <v>0.9606254709871892</v>
      </c>
      <c r="AE73" s="144">
        <v>0.96717932456001265</v>
      </c>
      <c r="AF73" s="144">
        <v>0.92955326460481102</v>
      </c>
      <c r="AG73" s="200">
        <v>0.94895687309309806</v>
      </c>
      <c r="AH73" s="144"/>
      <c r="AI73" s="146">
        <v>0.93020178630499506</v>
      </c>
      <c r="AJ73" s="144">
        <v>0.91021671826625383</v>
      </c>
      <c r="AK73" s="144">
        <v>0.88568298027757486</v>
      </c>
      <c r="AL73" s="144">
        <v>0.93455797933409879</v>
      </c>
      <c r="AM73" s="145">
        <v>0.91412590480368505</v>
      </c>
      <c r="AN73" s="144"/>
      <c r="AO73" s="146">
        <v>0.96624725384461752</v>
      </c>
      <c r="AP73" s="144">
        <v>0.95280410742496047</v>
      </c>
      <c r="AQ73" s="144">
        <v>0.948722176422094</v>
      </c>
      <c r="AR73" s="144">
        <v>0.96801346801346799</v>
      </c>
      <c r="AS73" s="145">
        <v>0.95801714792549519</v>
      </c>
    </row>
    <row r="74" spans="1:46" ht="31.5" x14ac:dyDescent="0.25">
      <c r="B74" s="143" t="s">
        <v>223</v>
      </c>
      <c r="C74" s="144">
        <f>(C39*'RT Volume Regional UrbRur'!C39+'ContractRT Perf Regional UrbRur'!C40*'RT Volume Regional UrbRur'!C40+'ContractRT Perf Regional UrbRur'!C41*'RT Volume Regional UrbRur'!C41+'ContractRT Perf Regional UrbRur'!C42*'RT Volume Regional UrbRur'!C42+'ContractRT Perf Regional UrbRur'!C43*'RT Volume Regional UrbRur'!C43+'ContractRT Perf Regional UrbRur'!C44*'RT Volume Regional UrbRur'!C44+'ContractRT Perf Regional UrbRur'!C45*'RT Volume Regional UrbRur'!C45+'ContractRT Perf Regional UrbRur'!C46*'RT Volume Regional UrbRur'!C46+'ContractRT Perf Regional UrbRur'!C47*'RT Volume Regional UrbRur'!C47+'ContractRT Perf Regional UrbRur'!C48*'RT Volume Regional UrbRur'!C48+'ContractRT Perf Regional UrbRur'!C49*'RT Volume Regional UrbRur'!C49+'ContractRT Perf Regional UrbRur'!C50*'RT Volume Regional UrbRur'!C50)/SUM('RT Volume Regional UrbRur'!C39:C50)</f>
        <v>0.9446315641745342</v>
      </c>
      <c r="D74" s="144">
        <f>(D39*'RT Volume Regional UrbRur'!D39+'ContractRT Perf Regional UrbRur'!D40*'RT Volume Regional UrbRur'!D40+'ContractRT Perf Regional UrbRur'!D41*'RT Volume Regional UrbRur'!D41+'ContractRT Perf Regional UrbRur'!D42*'RT Volume Regional UrbRur'!D42+'ContractRT Perf Regional UrbRur'!D43*'RT Volume Regional UrbRur'!D43+'ContractRT Perf Regional UrbRur'!D44*'RT Volume Regional UrbRur'!D44+'ContractRT Perf Regional UrbRur'!D45*'RT Volume Regional UrbRur'!D45+'ContractRT Perf Regional UrbRur'!D46*'RT Volume Regional UrbRur'!D46+'ContractRT Perf Regional UrbRur'!D47*'RT Volume Regional UrbRur'!D47+'ContractRT Perf Regional UrbRur'!D48*'RT Volume Regional UrbRur'!D48+'ContractRT Perf Regional UrbRur'!D49*'RT Volume Regional UrbRur'!D49+'ContractRT Perf Regional UrbRur'!D50*'RT Volume Regional UrbRur'!D50)/SUM('RT Volume Regional UrbRur'!D39:D50)</f>
        <v>0.9355245510425455</v>
      </c>
      <c r="E74" s="200">
        <f>(E39*'RT Volume Regional UrbRur'!E39+'ContractRT Perf Regional UrbRur'!E40*'RT Volume Regional UrbRur'!E40+'ContractRT Perf Regional UrbRur'!E41*'RT Volume Regional UrbRur'!E41+'ContractRT Perf Regional UrbRur'!E42*'RT Volume Regional UrbRur'!E42+'ContractRT Perf Regional UrbRur'!E43*'RT Volume Regional UrbRur'!E43+'ContractRT Perf Regional UrbRur'!E44*'RT Volume Regional UrbRur'!E44+'ContractRT Perf Regional UrbRur'!E45*'RT Volume Regional UrbRur'!E45+'ContractRT Perf Regional UrbRur'!E46*'RT Volume Regional UrbRur'!E46+'ContractRT Perf Regional UrbRur'!E47*'RT Volume Regional UrbRur'!E47+'ContractRT Perf Regional UrbRur'!E48*'RT Volume Regional UrbRur'!E48+'ContractRT Perf Regional UrbRur'!E49*'RT Volume Regional UrbRur'!E49+'ContractRT Perf Regional UrbRur'!E50*'RT Volume Regional UrbRur'!E50)/SUM('RT Volume Regional UrbRur'!E39:E50)</f>
        <v>0.93841500145877399</v>
      </c>
      <c r="F74" s="144">
        <f>(F39*'RT Volume Regional UrbRur'!F39+'ContractRT Perf Regional UrbRur'!F40*'RT Volume Regional UrbRur'!F40+'ContractRT Perf Regional UrbRur'!F41*'RT Volume Regional UrbRur'!F41+'ContractRT Perf Regional UrbRur'!F42*'RT Volume Regional UrbRur'!F42+'ContractRT Perf Regional UrbRur'!F43*'RT Volume Regional UrbRur'!F43+'ContractRT Perf Regional UrbRur'!F44*'RT Volume Regional UrbRur'!F44+'ContractRT Perf Regional UrbRur'!F45*'RT Volume Regional UrbRur'!F45+'ContractRT Perf Regional UrbRur'!F46*'RT Volume Regional UrbRur'!F46+'ContractRT Perf Regional UrbRur'!F47*'RT Volume Regional UrbRur'!F47+'ContractRT Perf Regional UrbRur'!F48*'RT Volume Regional UrbRur'!F48+'ContractRT Perf Regional UrbRur'!F49*'RT Volume Regional UrbRur'!F49+'ContractRT Perf Regional UrbRur'!F50*'RT Volume Regional UrbRur'!F50)/SUM('RT Volume Regional UrbRur'!F39:F50)</f>
        <v>0.93892331026058629</v>
      </c>
      <c r="G74" s="144">
        <f>(G39*'RT Volume Regional UrbRur'!G39+'ContractRT Perf Regional UrbRur'!G40*'RT Volume Regional UrbRur'!G40+'ContractRT Perf Regional UrbRur'!G41*'RT Volume Regional UrbRur'!G41+'ContractRT Perf Regional UrbRur'!G42*'RT Volume Regional UrbRur'!G42+'ContractRT Perf Regional UrbRur'!G43*'RT Volume Regional UrbRur'!G43+'ContractRT Perf Regional UrbRur'!G44*'RT Volume Regional UrbRur'!G44+'ContractRT Perf Regional UrbRur'!G45*'RT Volume Regional UrbRur'!G45+'ContractRT Perf Regional UrbRur'!G46*'RT Volume Regional UrbRur'!G46+'ContractRT Perf Regional UrbRur'!G47*'RT Volume Regional UrbRur'!G47+'ContractRT Perf Regional UrbRur'!G48*'RT Volume Regional UrbRur'!G48+'ContractRT Perf Regional UrbRur'!G49*'RT Volume Regional UrbRur'!G49+'ContractRT Perf Regional UrbRur'!G50*'RT Volume Regional UrbRur'!G50)/SUM('RT Volume Regional UrbRur'!G39:G50)</f>
        <v>0.92489342105263161</v>
      </c>
      <c r="H74" s="200">
        <f>(H39*'RT Volume Regional UrbRur'!H39+'ContractRT Perf Regional UrbRur'!H40*'RT Volume Regional UrbRur'!H40+'ContractRT Perf Regional UrbRur'!H41*'RT Volume Regional UrbRur'!H41+'ContractRT Perf Regional UrbRur'!H42*'RT Volume Regional UrbRur'!H42+'ContractRT Perf Regional UrbRur'!H43*'RT Volume Regional UrbRur'!H43+'ContractRT Perf Regional UrbRur'!H44*'RT Volume Regional UrbRur'!H44+'ContractRT Perf Regional UrbRur'!H45*'RT Volume Regional UrbRur'!H45+'ContractRT Perf Regional UrbRur'!H46*'RT Volume Regional UrbRur'!H46+'ContractRT Perf Regional UrbRur'!H47*'RT Volume Regional UrbRur'!H47+'ContractRT Perf Regional UrbRur'!H48*'RT Volume Regional UrbRur'!H48+'ContractRT Perf Regional UrbRur'!H49*'RT Volume Regional UrbRur'!H49+'ContractRT Perf Regional UrbRur'!H50*'RT Volume Regional UrbRur'!H50)/SUM('RT Volume Regional UrbRur'!H39:H50)</f>
        <v>0.93423374424275263</v>
      </c>
      <c r="I74" s="144">
        <f>(I39*'RT Volume Regional UrbRur'!I39+'ContractRT Perf Regional UrbRur'!I40*'RT Volume Regional UrbRur'!I40+'ContractRT Perf Regional UrbRur'!I41*'RT Volume Regional UrbRur'!I41+'ContractRT Perf Regional UrbRur'!I42*'RT Volume Regional UrbRur'!I42+'ContractRT Perf Regional UrbRur'!I43*'RT Volume Regional UrbRur'!I43+'ContractRT Perf Regional UrbRur'!I44*'RT Volume Regional UrbRur'!I44+'ContractRT Perf Regional UrbRur'!I45*'RT Volume Regional UrbRur'!I45+'ContractRT Perf Regional UrbRur'!I46*'RT Volume Regional UrbRur'!I46+'ContractRT Perf Regional UrbRur'!I47*'RT Volume Regional UrbRur'!I47+'ContractRT Perf Regional UrbRur'!I48*'RT Volume Regional UrbRur'!I48+'ContractRT Perf Regional UrbRur'!I49*'RT Volume Regional UrbRur'!I49+'ContractRT Perf Regional UrbRur'!I50*'RT Volume Regional UrbRur'!I50)/SUM('RT Volume Regional UrbRur'!I39:I50)</f>
        <v>0.94270467149637771</v>
      </c>
      <c r="J74" s="144">
        <f>(J39*'RT Volume Regional UrbRur'!J39+'ContractRT Perf Regional UrbRur'!J40*'RT Volume Regional UrbRur'!J40+'ContractRT Perf Regional UrbRur'!J41*'RT Volume Regional UrbRur'!J41+'ContractRT Perf Regional UrbRur'!J42*'RT Volume Regional UrbRur'!J42+'ContractRT Perf Regional UrbRur'!J43*'RT Volume Regional UrbRur'!J43+'ContractRT Perf Regional UrbRur'!J44*'RT Volume Regional UrbRur'!J44+'ContractRT Perf Regional UrbRur'!J45*'RT Volume Regional UrbRur'!J45+'ContractRT Perf Regional UrbRur'!J46*'RT Volume Regional UrbRur'!J46+'ContractRT Perf Regional UrbRur'!J47*'RT Volume Regional UrbRur'!J47+'ContractRT Perf Regional UrbRur'!J48*'RT Volume Regional UrbRur'!J48+'ContractRT Perf Regional UrbRur'!J49*'RT Volume Regional UrbRur'!J49+'ContractRT Perf Regional UrbRur'!J50*'RT Volume Regional UrbRur'!J50)/SUM('RT Volume Regional UrbRur'!J39:J50)</f>
        <v>0.9406077668821039</v>
      </c>
      <c r="K74" s="200">
        <f>(K39*'RT Volume Regional UrbRur'!K39+'ContractRT Perf Regional UrbRur'!K40*'RT Volume Regional UrbRur'!K40+'ContractRT Perf Regional UrbRur'!K41*'RT Volume Regional UrbRur'!K41+'ContractRT Perf Regional UrbRur'!K42*'RT Volume Regional UrbRur'!K42+'ContractRT Perf Regional UrbRur'!K43*'RT Volume Regional UrbRur'!K43+'ContractRT Perf Regional UrbRur'!K44*'RT Volume Regional UrbRur'!K44+'ContractRT Perf Regional UrbRur'!K45*'RT Volume Regional UrbRur'!K45+'ContractRT Perf Regional UrbRur'!K46*'RT Volume Regional UrbRur'!K46+'ContractRT Perf Regional UrbRur'!K47*'RT Volume Regional UrbRur'!K47+'ContractRT Perf Regional UrbRur'!K48*'RT Volume Regional UrbRur'!K48+'ContractRT Perf Regional UrbRur'!K49*'RT Volume Regional UrbRur'!K49+'ContractRT Perf Regional UrbRur'!K50*'RT Volume Regional UrbRur'!K50)/SUM('RT Volume Regional UrbRur'!K39:K50)</f>
        <v>0.94180969832721728</v>
      </c>
      <c r="L74" s="144">
        <f>(L39*'RT Volume Regional UrbRur'!L39+'ContractRT Perf Regional UrbRur'!L40*'RT Volume Regional UrbRur'!L40+'ContractRT Perf Regional UrbRur'!L41*'RT Volume Regional UrbRur'!L41+'ContractRT Perf Regional UrbRur'!L42*'RT Volume Regional UrbRur'!L42+'ContractRT Perf Regional UrbRur'!L43*'RT Volume Regional UrbRur'!L43+'ContractRT Perf Regional UrbRur'!L44*'RT Volume Regional UrbRur'!L44+'ContractRT Perf Regional UrbRur'!L45*'RT Volume Regional UrbRur'!L45+'ContractRT Perf Regional UrbRur'!L46*'RT Volume Regional UrbRur'!L46+'ContractRT Perf Regional UrbRur'!L47*'RT Volume Regional UrbRur'!L47+'ContractRT Perf Regional UrbRur'!L48*'RT Volume Regional UrbRur'!L48+'ContractRT Perf Regional UrbRur'!L49*'RT Volume Regional UrbRur'!L49+'ContractRT Perf Regional UrbRur'!L50*'RT Volume Regional UrbRur'!L50)/SUM('RT Volume Regional UrbRur'!L39:L50)</f>
        <v>0.93828993993994003</v>
      </c>
      <c r="M74" s="144">
        <f>(M39*'RT Volume Regional UrbRur'!M39+'ContractRT Perf Regional UrbRur'!M40*'RT Volume Regional UrbRur'!M40+'ContractRT Perf Regional UrbRur'!M41*'RT Volume Regional UrbRur'!M41+'ContractRT Perf Regional UrbRur'!M42*'RT Volume Regional UrbRur'!M42+'ContractRT Perf Regional UrbRur'!M43*'RT Volume Regional UrbRur'!M43+'ContractRT Perf Regional UrbRur'!M44*'RT Volume Regional UrbRur'!M44+'ContractRT Perf Regional UrbRur'!M45*'RT Volume Regional UrbRur'!M45+'ContractRT Perf Regional UrbRur'!M46*'RT Volume Regional UrbRur'!M46+'ContractRT Perf Regional UrbRur'!M47*'RT Volume Regional UrbRur'!M47+'ContractRT Perf Regional UrbRur'!M48*'RT Volume Regional UrbRur'!M48+'ContractRT Perf Regional UrbRur'!M49*'RT Volume Regional UrbRur'!M49+'ContractRT Perf Regional UrbRur'!M50*'RT Volume Regional UrbRur'!M50)/SUM('RT Volume Regional UrbRur'!M39:M50)</f>
        <v>0.94622246708246704</v>
      </c>
      <c r="N74" s="200">
        <f>(N39*'RT Volume Regional UrbRur'!N39+'ContractRT Perf Regional UrbRur'!N40*'RT Volume Regional UrbRur'!N40+'ContractRT Perf Regional UrbRur'!N41*'RT Volume Regional UrbRur'!N41+'ContractRT Perf Regional UrbRur'!N42*'RT Volume Regional UrbRur'!N42+'ContractRT Perf Regional UrbRur'!N43*'RT Volume Regional UrbRur'!N43+'ContractRT Perf Regional UrbRur'!N44*'RT Volume Regional UrbRur'!N44+'ContractRT Perf Regional UrbRur'!N45*'RT Volume Regional UrbRur'!N45+'ContractRT Perf Regional UrbRur'!N46*'RT Volume Regional UrbRur'!N46+'ContractRT Perf Regional UrbRur'!N47*'RT Volume Regional UrbRur'!N47+'ContractRT Perf Regional UrbRur'!N48*'RT Volume Regional UrbRur'!N48+'ContractRT Perf Regional UrbRur'!N49*'RT Volume Regional UrbRur'!N49+'ContractRT Perf Regional UrbRur'!N50*'RT Volume Regional UrbRur'!N50)/SUM('RT Volume Regional UrbRur'!N39:N50)</f>
        <v>0.94242056936936935</v>
      </c>
      <c r="O74" s="144">
        <f>(O39*'RT Volume Regional UrbRur'!O39+'ContractRT Perf Regional UrbRur'!O40*'RT Volume Regional UrbRur'!O40+'ContractRT Perf Regional UrbRur'!O41*'RT Volume Regional UrbRur'!O41+'ContractRT Perf Regional UrbRur'!O42*'RT Volume Regional UrbRur'!O42+'ContractRT Perf Regional UrbRur'!O43*'RT Volume Regional UrbRur'!O43+'ContractRT Perf Regional UrbRur'!O44*'RT Volume Regional UrbRur'!O44+'ContractRT Perf Regional UrbRur'!O45*'RT Volume Regional UrbRur'!O45+'ContractRT Perf Regional UrbRur'!O46*'RT Volume Regional UrbRur'!O46+'ContractRT Perf Regional UrbRur'!O47*'RT Volume Regional UrbRur'!O47+'ContractRT Perf Regional UrbRur'!O48*'RT Volume Regional UrbRur'!O48+'ContractRT Perf Regional UrbRur'!O49*'RT Volume Regional UrbRur'!O49+'ContractRT Perf Regional UrbRur'!O50*'RT Volume Regional UrbRur'!O50)/SUM('RT Volume Regional UrbRur'!O39:O50)</f>
        <v>0.94088279032457112</v>
      </c>
      <c r="P74" s="144">
        <f>(P39*'RT Volume Regional UrbRur'!P39+'ContractRT Perf Regional UrbRur'!P40*'RT Volume Regional UrbRur'!P40+'ContractRT Perf Regional UrbRur'!P41*'RT Volume Regional UrbRur'!P41+'ContractRT Perf Regional UrbRur'!P42*'RT Volume Regional UrbRur'!P42+'ContractRT Perf Regional UrbRur'!P43*'RT Volume Regional UrbRur'!P43+'ContractRT Perf Regional UrbRur'!P44*'RT Volume Regional UrbRur'!P44+'ContractRT Perf Regional UrbRur'!P45*'RT Volume Regional UrbRur'!P45+'ContractRT Perf Regional UrbRur'!P46*'RT Volume Regional UrbRur'!P46+'ContractRT Perf Regional UrbRur'!P47*'RT Volume Regional UrbRur'!P47+'ContractRT Perf Regional UrbRur'!P48*'RT Volume Regional UrbRur'!P48+'ContractRT Perf Regional UrbRur'!P49*'RT Volume Regional UrbRur'!P49+'ContractRT Perf Regional UrbRur'!P50*'RT Volume Regional UrbRur'!P50)/SUM('RT Volume Regional UrbRur'!P39:P50)</f>
        <v>0.93790887990212735</v>
      </c>
      <c r="Q74" s="200">
        <f>(Q39*'RT Volume Regional UrbRur'!Q39+'ContractRT Perf Regional UrbRur'!Q40*'RT Volume Regional UrbRur'!Q40+'ContractRT Perf Regional UrbRur'!Q41*'RT Volume Regional UrbRur'!Q41+'ContractRT Perf Regional UrbRur'!Q42*'RT Volume Regional UrbRur'!Q42+'ContractRT Perf Regional UrbRur'!Q43*'RT Volume Regional UrbRur'!Q43+'ContractRT Perf Regional UrbRur'!Q44*'RT Volume Regional UrbRur'!Q44+'ContractRT Perf Regional UrbRur'!Q45*'RT Volume Regional UrbRur'!Q45+'ContractRT Perf Regional UrbRur'!Q46*'RT Volume Regional UrbRur'!Q46+'ContractRT Perf Regional UrbRur'!Q47*'RT Volume Regional UrbRur'!Q47+'ContractRT Perf Regional UrbRur'!Q48*'RT Volume Regional UrbRur'!Q48+'ContractRT Perf Regional UrbRur'!Q49*'RT Volume Regional UrbRur'!Q49+'ContractRT Perf Regional UrbRur'!Q50*'RT Volume Regional UrbRur'!Q50)/SUM('RT Volume Regional UrbRur'!Q39:Q50)</f>
        <v>0.93947261716096897</v>
      </c>
      <c r="R74" s="144"/>
      <c r="S74" s="146">
        <f>(S39*'RT Volume Regional UrbRur'!S39+'ContractRT Perf Regional UrbRur'!S40*'RT Volume Regional UrbRur'!S40+'ContractRT Perf Regional UrbRur'!S41*'RT Volume Regional UrbRur'!S41+'ContractRT Perf Regional UrbRur'!S42*'RT Volume Regional UrbRur'!S42+'ContractRT Perf Regional UrbRur'!S43*'RT Volume Regional UrbRur'!S43+'ContractRT Perf Regional UrbRur'!S44*'RT Volume Regional UrbRur'!S44+'ContractRT Perf Regional UrbRur'!S45*'RT Volume Regional UrbRur'!S45+'ContractRT Perf Regional UrbRur'!S46*'RT Volume Regional UrbRur'!S46+'ContractRT Perf Regional UrbRur'!S47*'RT Volume Regional UrbRur'!S47+'ContractRT Perf Regional UrbRur'!S48*'RT Volume Regional UrbRur'!S48+'ContractRT Perf Regional UrbRur'!S49*'RT Volume Regional UrbRur'!S49+'ContractRT Perf Regional UrbRur'!S50*'RT Volume Regional UrbRur'!S50)/SUM('RT Volume Regional UrbRur'!S39:S50)</f>
        <v>0.97325977084659454</v>
      </c>
      <c r="T74" s="144">
        <f>(T39*'RT Volume Regional UrbRur'!T39+'ContractRT Perf Regional UrbRur'!T40*'RT Volume Regional UrbRur'!T40+'ContractRT Perf Regional UrbRur'!T41*'RT Volume Regional UrbRur'!T41+'ContractRT Perf Regional UrbRur'!T42*'RT Volume Regional UrbRur'!T42+'ContractRT Perf Regional UrbRur'!T43*'RT Volume Regional UrbRur'!T43+'ContractRT Perf Regional UrbRur'!T44*'RT Volume Regional UrbRur'!T44+'ContractRT Perf Regional UrbRur'!T45*'RT Volume Regional UrbRur'!T45+'ContractRT Perf Regional UrbRur'!T46*'RT Volume Regional UrbRur'!T46+'ContractRT Perf Regional UrbRur'!T47*'RT Volume Regional UrbRur'!T47+'ContractRT Perf Regional UrbRur'!T48*'RT Volume Regional UrbRur'!T48+'ContractRT Perf Regional UrbRur'!T49*'RT Volume Regional UrbRur'!T49+'ContractRT Perf Regional UrbRur'!T50*'RT Volume Regional UrbRur'!T50)/SUM('RT Volume Regional UrbRur'!T39:T50)</f>
        <v>0.93131370525636892</v>
      </c>
      <c r="U74" s="200">
        <f>(U39*'RT Volume Regional UrbRur'!U39+'ContractRT Perf Regional UrbRur'!U40*'RT Volume Regional UrbRur'!U40+'ContractRT Perf Regional UrbRur'!U41*'RT Volume Regional UrbRur'!U41+'ContractRT Perf Regional UrbRur'!U42*'RT Volume Regional UrbRur'!U42+'ContractRT Perf Regional UrbRur'!U43*'RT Volume Regional UrbRur'!U43+'ContractRT Perf Regional UrbRur'!U44*'RT Volume Regional UrbRur'!U44+'ContractRT Perf Regional UrbRur'!U45*'RT Volume Regional UrbRur'!U45+'ContractRT Perf Regional UrbRur'!U46*'RT Volume Regional UrbRur'!U46+'ContractRT Perf Regional UrbRur'!U47*'RT Volume Regional UrbRur'!U47+'ContractRT Perf Regional UrbRur'!U48*'RT Volume Regional UrbRur'!U48+'ContractRT Perf Regional UrbRur'!U49*'RT Volume Regional UrbRur'!U49+'ContractRT Perf Regional UrbRur'!U50*'RT Volume Regional UrbRur'!U50)/SUM('RT Volume Regional UrbRur'!U39:U50)</f>
        <v>0.94541845034246574</v>
      </c>
      <c r="V74" s="144">
        <f>(V39*'RT Volume Regional UrbRur'!V39+'ContractRT Perf Regional UrbRur'!V40*'RT Volume Regional UrbRur'!V40+'ContractRT Perf Regional UrbRur'!V41*'RT Volume Regional UrbRur'!V41+'ContractRT Perf Regional UrbRur'!V42*'RT Volume Regional UrbRur'!V42+'ContractRT Perf Regional UrbRur'!V43*'RT Volume Regional UrbRur'!V43+'ContractRT Perf Regional UrbRur'!V44*'RT Volume Regional UrbRur'!V44+'ContractRT Perf Regional UrbRur'!V45*'RT Volume Regional UrbRur'!V45+'ContractRT Perf Regional UrbRur'!V46*'RT Volume Regional UrbRur'!V46+'ContractRT Perf Regional UrbRur'!V47*'RT Volume Regional UrbRur'!V47+'ContractRT Perf Regional UrbRur'!V48*'RT Volume Regional UrbRur'!V48+'ContractRT Perf Regional UrbRur'!V49*'RT Volume Regional UrbRur'!V49+'ContractRT Perf Regional UrbRur'!V50*'RT Volume Regional UrbRur'!V50)/SUM('RT Volume Regional UrbRur'!V39:V50)</f>
        <v>0.98454149897929422</v>
      </c>
      <c r="W74" s="144">
        <f>(W39*'RT Volume Regional UrbRur'!W39+'ContractRT Perf Regional UrbRur'!W40*'RT Volume Regional UrbRur'!W40+'ContractRT Perf Regional UrbRur'!W41*'RT Volume Regional UrbRur'!W41+'ContractRT Perf Regional UrbRur'!W42*'RT Volume Regional UrbRur'!W42+'ContractRT Perf Regional UrbRur'!W43*'RT Volume Regional UrbRur'!W43+'ContractRT Perf Regional UrbRur'!W44*'RT Volume Regional UrbRur'!W44+'ContractRT Perf Regional UrbRur'!W45*'RT Volume Regional UrbRur'!W45+'ContractRT Perf Regional UrbRur'!W46*'RT Volume Regional UrbRur'!W46+'ContractRT Perf Regional UrbRur'!W47*'RT Volume Regional UrbRur'!W47+'ContractRT Perf Regional UrbRur'!W48*'RT Volume Regional UrbRur'!W48+'ContractRT Perf Regional UrbRur'!W49*'RT Volume Regional UrbRur'!W49+'ContractRT Perf Regional UrbRur'!W50*'RT Volume Regional UrbRur'!W50)/SUM('RT Volume Regional UrbRur'!W39:W50)</f>
        <v>0.9327024126984127</v>
      </c>
      <c r="X74" s="200">
        <f>(X39*'RT Volume Regional UrbRur'!X39+'ContractRT Perf Regional UrbRur'!X40*'RT Volume Regional UrbRur'!X40+'ContractRT Perf Regional UrbRur'!X41*'RT Volume Regional UrbRur'!X41+'ContractRT Perf Regional UrbRur'!X42*'RT Volume Regional UrbRur'!X42+'ContractRT Perf Regional UrbRur'!X43*'RT Volume Regional UrbRur'!X43+'ContractRT Perf Regional UrbRur'!X44*'RT Volume Regional UrbRur'!X44+'ContractRT Perf Regional UrbRur'!X45*'RT Volume Regional UrbRur'!X45+'ContractRT Perf Regional UrbRur'!X46*'RT Volume Regional UrbRur'!X46+'ContractRT Perf Regional UrbRur'!X47*'RT Volume Regional UrbRur'!X47+'ContractRT Perf Regional UrbRur'!X48*'RT Volume Regional UrbRur'!X48+'ContractRT Perf Regional UrbRur'!X49*'RT Volume Regional UrbRur'!X49+'ContractRT Perf Regional UrbRur'!X50*'RT Volume Regional UrbRur'!X50)/SUM('RT Volume Regional UrbRur'!X39:X50)</f>
        <v>0.96822222222222232</v>
      </c>
      <c r="Y74" s="144">
        <f>(Y39*'RT Volume Regional UrbRur'!Y39+'ContractRT Perf Regional UrbRur'!Y40*'RT Volume Regional UrbRur'!Y40+'ContractRT Perf Regional UrbRur'!Y41*'RT Volume Regional UrbRur'!Y41+'ContractRT Perf Regional UrbRur'!Y42*'RT Volume Regional UrbRur'!Y42+'ContractRT Perf Regional UrbRur'!Y43*'RT Volume Regional UrbRur'!Y43+'ContractRT Perf Regional UrbRur'!Y44*'RT Volume Regional UrbRur'!Y44+'ContractRT Perf Regional UrbRur'!Y45*'RT Volume Regional UrbRur'!Y45+'ContractRT Perf Regional UrbRur'!Y46*'RT Volume Regional UrbRur'!Y46+'ContractRT Perf Regional UrbRur'!Y47*'RT Volume Regional UrbRur'!Y47+'ContractRT Perf Regional UrbRur'!Y48*'RT Volume Regional UrbRur'!Y48+'ContractRT Perf Regional UrbRur'!Y49*'RT Volume Regional UrbRur'!Y49+'ContractRT Perf Regional UrbRur'!Y50*'RT Volume Regional UrbRur'!Y50)/SUM('RT Volume Regional UrbRur'!Y39:Y50)</f>
        <v>0.97963572899977125</v>
      </c>
      <c r="Z74" s="144">
        <f>(Z39*'RT Volume Regional UrbRur'!Z39+'ContractRT Perf Regional UrbRur'!Z40*'RT Volume Regional UrbRur'!Z40+'ContractRT Perf Regional UrbRur'!Z41*'RT Volume Regional UrbRur'!Z41+'ContractRT Perf Regional UrbRur'!Z42*'RT Volume Regional UrbRur'!Z42+'ContractRT Perf Regional UrbRur'!Z43*'RT Volume Regional UrbRur'!Z43+'ContractRT Perf Regional UrbRur'!Z44*'RT Volume Regional UrbRur'!Z44+'ContractRT Perf Regional UrbRur'!Z45*'RT Volume Regional UrbRur'!Z45+'ContractRT Perf Regional UrbRur'!Z46*'RT Volume Regional UrbRur'!Z46+'ContractRT Perf Regional UrbRur'!Z47*'RT Volume Regional UrbRur'!Z47+'ContractRT Perf Regional UrbRur'!Z48*'RT Volume Regional UrbRur'!Z48+'ContractRT Perf Regional UrbRur'!Z49*'RT Volume Regional UrbRur'!Z49+'ContractRT Perf Regional UrbRur'!Z50*'RT Volume Regional UrbRur'!Z50)/SUM('RT Volume Regional UrbRur'!Z39:Z50)</f>
        <v>0.94085583360415981</v>
      </c>
      <c r="AA74" s="200">
        <f>(AA39*'RT Volume Regional UrbRur'!AA39+'ContractRT Perf Regional UrbRur'!AA40*'RT Volume Regional UrbRur'!AA40+'ContractRT Perf Regional UrbRur'!AA41*'RT Volume Regional UrbRur'!AA41+'ContractRT Perf Regional UrbRur'!AA42*'RT Volume Regional UrbRur'!AA42+'ContractRT Perf Regional UrbRur'!AA43*'RT Volume Regional UrbRur'!AA43+'ContractRT Perf Regional UrbRur'!AA44*'RT Volume Regional UrbRur'!AA44+'ContractRT Perf Regional UrbRur'!AA45*'RT Volume Regional UrbRur'!AA45+'ContractRT Perf Regional UrbRur'!AA46*'RT Volume Regional UrbRur'!AA46+'ContractRT Perf Regional UrbRur'!AA47*'RT Volume Regional UrbRur'!AA47+'ContractRT Perf Regional UrbRur'!AA48*'RT Volume Regional UrbRur'!AA48+'ContractRT Perf Regional UrbRur'!AA49*'RT Volume Regional UrbRur'!AA49+'ContractRT Perf Regional UrbRur'!AA50*'RT Volume Regional UrbRur'!AA50)/SUM('RT Volume Regional UrbRur'!AA39:AA50)</f>
        <v>0.96360456621004564</v>
      </c>
      <c r="AB74" s="144">
        <f>(AB39*'RT Volume Regional UrbRur'!AB39+'ContractRT Perf Regional UrbRur'!AB40*'RT Volume Regional UrbRur'!AB40+'ContractRT Perf Regional UrbRur'!AB41*'RT Volume Regional UrbRur'!AB41+'ContractRT Perf Regional UrbRur'!AB42*'RT Volume Regional UrbRur'!AB42+'ContractRT Perf Regional UrbRur'!AB43*'RT Volume Regional UrbRur'!AB43+'ContractRT Perf Regional UrbRur'!AB44*'RT Volume Regional UrbRur'!AB44+'ContractRT Perf Regional UrbRur'!AB45*'RT Volume Regional UrbRur'!AB45+'ContractRT Perf Regional UrbRur'!AB46*'RT Volume Regional UrbRur'!AB46+'ContractRT Perf Regional UrbRur'!AB47*'RT Volume Regional UrbRur'!AB47+'ContractRT Perf Regional UrbRur'!AB48*'RT Volume Regional UrbRur'!AB48+'ContractRT Perf Regional UrbRur'!AB49*'RT Volume Regional UrbRur'!AB49+'ContractRT Perf Regional UrbRur'!AB50*'RT Volume Regional UrbRur'!AB50)/SUM('RT Volume Regional UrbRur'!AB39:AB50)</f>
        <v>0.98659740840035748</v>
      </c>
      <c r="AC74" s="144">
        <f>(AC39*'RT Volume Regional UrbRur'!AC39+'ContractRT Perf Regional UrbRur'!AC40*'RT Volume Regional UrbRur'!AC40+'ContractRT Perf Regional UrbRur'!AC41*'RT Volume Regional UrbRur'!AC41+'ContractRT Perf Regional UrbRur'!AC42*'RT Volume Regional UrbRur'!AC42+'ContractRT Perf Regional UrbRur'!AC43*'RT Volume Regional UrbRur'!AC43+'ContractRT Perf Regional UrbRur'!AC44*'RT Volume Regional UrbRur'!AC44+'ContractRT Perf Regional UrbRur'!AC45*'RT Volume Regional UrbRur'!AC45+'ContractRT Perf Regional UrbRur'!AC46*'RT Volume Regional UrbRur'!AC46+'ContractRT Perf Regional UrbRur'!AC47*'RT Volume Regional UrbRur'!AC47+'ContractRT Perf Regional UrbRur'!AC48*'RT Volume Regional UrbRur'!AC48+'ContractRT Perf Regional UrbRur'!AC49*'RT Volume Regional UrbRur'!AC49+'ContractRT Perf Regional UrbRur'!AC50*'RT Volume Regional UrbRur'!AC50)/SUM('RT Volume Regional UrbRur'!AC39:AC50)</f>
        <v>0.94828474576271193</v>
      </c>
      <c r="AD74" s="200">
        <f>(AD39*'RT Volume Regional UrbRur'!AD39+'ContractRT Perf Regional UrbRur'!AD40*'RT Volume Regional UrbRur'!AD40+'ContractRT Perf Regional UrbRur'!AD41*'RT Volume Regional UrbRur'!AD41+'ContractRT Perf Regional UrbRur'!AD42*'RT Volume Regional UrbRur'!AD42+'ContractRT Perf Regional UrbRur'!AD43*'RT Volume Regional UrbRur'!AD43+'ContractRT Perf Regional UrbRur'!AD44*'RT Volume Regional UrbRur'!AD44+'ContractRT Perf Regional UrbRur'!AD45*'RT Volume Regional UrbRur'!AD45+'ContractRT Perf Regional UrbRur'!AD46*'RT Volume Regional UrbRur'!AD46+'ContractRT Perf Regional UrbRur'!AD47*'RT Volume Regional UrbRur'!AD47+'ContractRT Perf Regional UrbRur'!AD48*'RT Volume Regional UrbRur'!AD48+'ContractRT Perf Regional UrbRur'!AD49*'RT Volume Regional UrbRur'!AD49+'ContractRT Perf Regional UrbRur'!AD50*'RT Volume Regional UrbRur'!AD50)/SUM('RT Volume Regional UrbRur'!AD39:AD50)</f>
        <v>0.96717391495924221</v>
      </c>
      <c r="AE74" s="144">
        <f>(AE39*'RT Volume Regional UrbRur'!AE39+'ContractRT Perf Regional UrbRur'!AE40*'RT Volume Regional UrbRur'!AE40+'ContractRT Perf Regional UrbRur'!AE41*'RT Volume Regional UrbRur'!AE41+'ContractRT Perf Regional UrbRur'!AE42*'RT Volume Regional UrbRur'!AE42+'ContractRT Perf Regional UrbRur'!AE43*'RT Volume Regional UrbRur'!AE43+'ContractRT Perf Regional UrbRur'!AE44*'RT Volume Regional UrbRur'!AE44+'ContractRT Perf Regional UrbRur'!AE45*'RT Volume Regional UrbRur'!AE45+'ContractRT Perf Regional UrbRur'!AE46*'RT Volume Regional UrbRur'!AE46+'ContractRT Perf Regional UrbRur'!AE47*'RT Volume Regional UrbRur'!AE47+'ContractRT Perf Regional UrbRur'!AE48*'RT Volume Regional UrbRur'!AE48+'ContractRT Perf Regional UrbRur'!AE49*'RT Volume Regional UrbRur'!AE49+'ContractRT Perf Regional UrbRur'!AE50*'RT Volume Regional UrbRur'!AE50)/SUM('RT Volume Regional UrbRur'!AE39:AE50)</f>
        <v>0.98156546911346598</v>
      </c>
      <c r="AF74" s="144">
        <f>(AF39*'RT Volume Regional UrbRur'!AF39+'ContractRT Perf Regional UrbRur'!AF40*'RT Volume Regional UrbRur'!AF40+'ContractRT Perf Regional UrbRur'!AF41*'RT Volume Regional UrbRur'!AF41+'ContractRT Perf Regional UrbRur'!AF42*'RT Volume Regional UrbRur'!AF42+'ContractRT Perf Regional UrbRur'!AF43*'RT Volume Regional UrbRur'!AF43+'ContractRT Perf Regional UrbRur'!AF44*'RT Volume Regional UrbRur'!AF44+'ContractRT Perf Regional UrbRur'!AF45*'RT Volume Regional UrbRur'!AF45+'ContractRT Perf Regional UrbRur'!AF46*'RT Volume Regional UrbRur'!AF46+'ContractRT Perf Regional UrbRur'!AF47*'RT Volume Regional UrbRur'!AF47+'ContractRT Perf Regional UrbRur'!AF48*'RT Volume Regional UrbRur'!AF48+'ContractRT Perf Regional UrbRur'!AF49*'RT Volume Regional UrbRur'!AF49+'ContractRT Perf Regional UrbRur'!AF50*'RT Volume Regional UrbRur'!AF50)/SUM('RT Volume Regional UrbRur'!AF39:AF50)</f>
        <v>0.93832939128704995</v>
      </c>
      <c r="AG74" s="200">
        <f>(AG39*'RT Volume Regional UrbRur'!AG39+'ContractRT Perf Regional UrbRur'!AG40*'RT Volume Regional UrbRur'!AG40+'ContractRT Perf Regional UrbRur'!AG41*'RT Volume Regional UrbRur'!AG41+'ContractRT Perf Regional UrbRur'!AG42*'RT Volume Regional UrbRur'!AG42+'ContractRT Perf Regional UrbRur'!AG43*'RT Volume Regional UrbRur'!AG43+'ContractRT Perf Regional UrbRur'!AG44*'RT Volume Regional UrbRur'!AG44+'ContractRT Perf Regional UrbRur'!AG45*'RT Volume Regional UrbRur'!AG45+'ContractRT Perf Regional UrbRur'!AG46*'RT Volume Regional UrbRur'!AG46+'ContractRT Perf Regional UrbRur'!AG47*'RT Volume Regional UrbRur'!AG47+'ContractRT Perf Regional UrbRur'!AG48*'RT Volume Regional UrbRur'!AG48+'ContractRT Perf Regional UrbRur'!AG49*'RT Volume Regional UrbRur'!AG49+'ContractRT Perf Regional UrbRur'!AG50*'RT Volume Regional UrbRur'!AG50)/SUM('RT Volume Regional UrbRur'!AG39:AG50)</f>
        <v>0.96150346244402374</v>
      </c>
      <c r="AH74" s="144"/>
      <c r="AI74" s="146">
        <f>(AI39*'RT Volume Regional UrbRur'!AI39+'ContractRT Perf Regional UrbRur'!AI40*'RT Volume Regional UrbRur'!AI40+'ContractRT Perf Regional UrbRur'!AI41*'RT Volume Regional UrbRur'!AI41+'ContractRT Perf Regional UrbRur'!AI42*'RT Volume Regional UrbRur'!AI42+'ContractRT Perf Regional UrbRur'!AI43*'RT Volume Regional UrbRur'!AI43+'ContractRT Perf Regional UrbRur'!AI44*'RT Volume Regional UrbRur'!AI44+'ContractRT Perf Regional UrbRur'!AI45*'RT Volume Regional UrbRur'!AI45+'ContractRT Perf Regional UrbRur'!AI46*'RT Volume Regional UrbRur'!AI46+'ContractRT Perf Regional UrbRur'!AI47*'RT Volume Regional UrbRur'!AI47+'ContractRT Perf Regional UrbRur'!AI48*'RT Volume Regional UrbRur'!AI48+'ContractRT Perf Regional UrbRur'!AI49*'RT Volume Regional UrbRur'!AI49+'ContractRT Perf Regional UrbRur'!AI50*'RT Volume Regional UrbRur'!AI50)/SUM('RT Volume Regional UrbRur'!AI39:AI50)</f>
        <v>0.96601776336113687</v>
      </c>
      <c r="AJ74" s="144">
        <f>(AJ39*'RT Volume Regional UrbRur'!AJ39+'ContractRT Perf Regional UrbRur'!AJ40*'RT Volume Regional UrbRur'!AJ40+'ContractRT Perf Regional UrbRur'!AJ41*'RT Volume Regional UrbRur'!AJ41+'ContractRT Perf Regional UrbRur'!AJ42*'RT Volume Regional UrbRur'!AJ42+'ContractRT Perf Regional UrbRur'!AJ43*'RT Volume Regional UrbRur'!AJ43+'ContractRT Perf Regional UrbRur'!AJ44*'RT Volume Regional UrbRur'!AJ44+'ContractRT Perf Regional UrbRur'!AJ45*'RT Volume Regional UrbRur'!AJ45+'ContractRT Perf Regional UrbRur'!AJ46*'RT Volume Regional UrbRur'!AJ46+'ContractRT Perf Regional UrbRur'!AJ47*'RT Volume Regional UrbRur'!AJ47+'ContractRT Perf Regional UrbRur'!AJ48*'RT Volume Regional UrbRur'!AJ48+'ContractRT Perf Regional UrbRur'!AJ49*'RT Volume Regional UrbRur'!AJ49+'ContractRT Perf Regional UrbRur'!AJ50*'RT Volume Regional UrbRur'!AJ50)/SUM('RT Volume Regional UrbRur'!AJ39:AJ50)</f>
        <v>0.9618481136074607</v>
      </c>
      <c r="AK74" s="144">
        <f>(AK39*'RT Volume Regional UrbRur'!AK39+'ContractRT Perf Regional UrbRur'!AK40*'RT Volume Regional UrbRur'!AK40+'ContractRT Perf Regional UrbRur'!AK41*'RT Volume Regional UrbRur'!AK41+'ContractRT Perf Regional UrbRur'!AK42*'RT Volume Regional UrbRur'!AK42+'ContractRT Perf Regional UrbRur'!AK43*'RT Volume Regional UrbRur'!AK43+'ContractRT Perf Regional UrbRur'!AK44*'RT Volume Regional UrbRur'!AK44+'ContractRT Perf Regional UrbRur'!AK45*'RT Volume Regional UrbRur'!AK45+'ContractRT Perf Regional UrbRur'!AK46*'RT Volume Regional UrbRur'!AK46+'ContractRT Perf Regional UrbRur'!AK47*'RT Volume Regional UrbRur'!AK47+'ContractRT Perf Regional UrbRur'!AK48*'RT Volume Regional UrbRur'!AK48+'ContractRT Perf Regional UrbRur'!AK49*'RT Volume Regional UrbRur'!AK49+'ContractRT Perf Regional UrbRur'!AK50*'RT Volume Regional UrbRur'!AK50)/SUM('RT Volume Regional UrbRur'!AK39:AK50)</f>
        <v>0.96443972272453282</v>
      </c>
      <c r="AL74" s="144">
        <f>(AL39*'RT Volume Regional UrbRur'!AL39+'ContractRT Perf Regional UrbRur'!AL40*'RT Volume Regional UrbRur'!AL40+'ContractRT Perf Regional UrbRur'!AL41*'RT Volume Regional UrbRur'!AL41+'ContractRT Perf Regional UrbRur'!AL42*'RT Volume Regional UrbRur'!AL42+'ContractRT Perf Regional UrbRur'!AL43*'RT Volume Regional UrbRur'!AL43+'ContractRT Perf Regional UrbRur'!AL44*'RT Volume Regional UrbRur'!AL44+'ContractRT Perf Regional UrbRur'!AL45*'RT Volume Regional UrbRur'!AL45+'ContractRT Perf Regional UrbRur'!AL46*'RT Volume Regional UrbRur'!AL46+'ContractRT Perf Regional UrbRur'!AL47*'RT Volume Regional UrbRur'!AL47+'ContractRT Perf Regional UrbRur'!AL48*'RT Volume Regional UrbRur'!AL48+'ContractRT Perf Regional UrbRur'!AL49*'RT Volume Regional UrbRur'!AL49+'ContractRT Perf Regional UrbRur'!AL50*'RT Volume Regional UrbRur'!AL50)/SUM('RT Volume Regional UrbRur'!AL39:AL50)</f>
        <v>0.97355090487238971</v>
      </c>
      <c r="AM74" s="145">
        <f>(AM39*'RT Volume Regional UrbRur'!AM39+'ContractRT Perf Regional UrbRur'!AM40*'RT Volume Regional UrbRur'!AM40+'ContractRT Perf Regional UrbRur'!AM41*'RT Volume Regional UrbRur'!AM41+'ContractRT Perf Regional UrbRur'!AM42*'RT Volume Regional UrbRur'!AM42+'ContractRT Perf Regional UrbRur'!AM43*'RT Volume Regional UrbRur'!AM43+'ContractRT Perf Regional UrbRur'!AM44*'RT Volume Regional UrbRur'!AM44+'ContractRT Perf Regional UrbRur'!AM45*'RT Volume Regional UrbRur'!AM45+'ContractRT Perf Regional UrbRur'!AM46*'RT Volume Regional UrbRur'!AM46+'ContractRT Perf Regional UrbRur'!AM47*'RT Volume Regional UrbRur'!AM47+'ContractRT Perf Regional UrbRur'!AM48*'RT Volume Regional UrbRur'!AM48+'ContractRT Perf Regional UrbRur'!AM49*'RT Volume Regional UrbRur'!AM49+'ContractRT Perf Regional UrbRur'!AM50*'RT Volume Regional UrbRur'!AM50)/SUM('RT Volume Regional UrbRur'!AM39:AM50)</f>
        <v>0.96612376005059175</v>
      </c>
      <c r="AN74" s="144"/>
      <c r="AO74" s="146">
        <f>(AO39*'RT Volume Regional UrbRur'!AO39+'ContractRT Perf Regional UrbRur'!AO40*'RT Volume Regional UrbRur'!AO40+'ContractRT Perf Regional UrbRur'!AO41*'RT Volume Regional UrbRur'!AO41+'ContractRT Perf Regional UrbRur'!AO42*'RT Volume Regional UrbRur'!AO42+'ContractRT Perf Regional UrbRur'!AO43*'RT Volume Regional UrbRur'!AO43+'ContractRT Perf Regional UrbRur'!AO44*'RT Volume Regional UrbRur'!AO44+'ContractRT Perf Regional UrbRur'!AO45*'RT Volume Regional UrbRur'!AO45+'ContractRT Perf Regional UrbRur'!AO46*'RT Volume Regional UrbRur'!AO46+'ContractRT Perf Regional UrbRur'!AO47*'RT Volume Regional UrbRur'!AO47+'ContractRT Perf Regional UrbRur'!AO48*'RT Volume Regional UrbRur'!AO48+'ContractRT Perf Regional UrbRur'!AO49*'RT Volume Regional UrbRur'!AO49+'ContractRT Perf Regional UrbRur'!AO50*'RT Volume Regional UrbRur'!AO50)/SUM('RT Volume Regional UrbRur'!AO39:AO50)</f>
        <v>0.97877849913601578</v>
      </c>
      <c r="AP74" s="144">
        <f>(AP39*'RT Volume Regional UrbRur'!AP39+'ContractRT Perf Regional UrbRur'!AP40*'RT Volume Regional UrbRur'!AP40+'ContractRT Perf Regional UrbRur'!AP41*'RT Volume Regional UrbRur'!AP41+'ContractRT Perf Regional UrbRur'!AP42*'RT Volume Regional UrbRur'!AP42+'ContractRT Perf Regional UrbRur'!AP43*'RT Volume Regional UrbRur'!AP43+'ContractRT Perf Regional UrbRur'!AP44*'RT Volume Regional UrbRur'!AP44+'ContractRT Perf Regional UrbRur'!AP45*'RT Volume Regional UrbRur'!AP45+'ContractRT Perf Regional UrbRur'!AP46*'RT Volume Regional UrbRur'!AP46+'ContractRT Perf Regional UrbRur'!AP47*'RT Volume Regional UrbRur'!AP47+'ContractRT Perf Regional UrbRur'!AP48*'RT Volume Regional UrbRur'!AP48+'ContractRT Perf Regional UrbRur'!AP49*'RT Volume Regional UrbRur'!AP49+'ContractRT Perf Regional UrbRur'!AP50*'RT Volume Regional UrbRur'!AP50)/SUM('RT Volume Regional UrbRur'!AP39:AP50)</f>
        <v>0.98532024021352305</v>
      </c>
      <c r="AQ74" s="144">
        <f>(AQ39*'RT Volume Regional UrbRur'!AQ39+'ContractRT Perf Regional UrbRur'!AQ40*'RT Volume Regional UrbRur'!AQ40+'ContractRT Perf Regional UrbRur'!AQ41*'RT Volume Regional UrbRur'!AQ41+'ContractRT Perf Regional UrbRur'!AQ42*'RT Volume Regional UrbRur'!AQ42+'ContractRT Perf Regional UrbRur'!AQ43*'RT Volume Regional UrbRur'!AQ43+'ContractRT Perf Regional UrbRur'!AQ44*'RT Volume Regional UrbRur'!AQ44+'ContractRT Perf Regional UrbRur'!AQ45*'RT Volume Regional UrbRur'!AQ45+'ContractRT Perf Regional UrbRur'!AQ46*'RT Volume Regional UrbRur'!AQ46+'ContractRT Perf Regional UrbRur'!AQ47*'RT Volume Regional UrbRur'!AQ47+'ContractRT Perf Regional UrbRur'!AQ48*'RT Volume Regional UrbRur'!AQ48+'ContractRT Perf Regional UrbRur'!AQ49*'RT Volume Regional UrbRur'!AQ49+'ContractRT Perf Regional UrbRur'!AQ50*'RT Volume Regional UrbRur'!AQ50)/SUM('RT Volume Regional UrbRur'!AQ39:AQ50)</f>
        <v>0.98295999603724982</v>
      </c>
      <c r="AR74" s="144">
        <f>(AR39*'RT Volume Regional UrbRur'!AR39+'ContractRT Perf Regional UrbRur'!AR40*'RT Volume Regional UrbRur'!AR40+'ContractRT Perf Regional UrbRur'!AR41*'RT Volume Regional UrbRur'!AR41+'ContractRT Perf Regional UrbRur'!AR42*'RT Volume Regional UrbRur'!AR42+'ContractRT Perf Regional UrbRur'!AR43*'RT Volume Regional UrbRur'!AR43+'ContractRT Perf Regional UrbRur'!AR44*'RT Volume Regional UrbRur'!AR44+'ContractRT Perf Regional UrbRur'!AR45*'RT Volume Regional UrbRur'!AR45+'ContractRT Perf Regional UrbRur'!AR46*'RT Volume Regional UrbRur'!AR46+'ContractRT Perf Regional UrbRur'!AR47*'RT Volume Regional UrbRur'!AR47+'ContractRT Perf Regional UrbRur'!AR48*'RT Volume Regional UrbRur'!AR48+'ContractRT Perf Regional UrbRur'!AR49*'RT Volume Regional UrbRur'!AR49+'ContractRT Perf Regional UrbRur'!AR50*'RT Volume Regional UrbRur'!AR50)/SUM('RT Volume Regional UrbRur'!AR39:AR50)</f>
        <v>0.98544179731242998</v>
      </c>
      <c r="AS74" s="145">
        <f>(AS39*'RT Volume Regional UrbRur'!AS39+'ContractRT Perf Regional UrbRur'!AS40*'RT Volume Regional UrbRur'!AS40+'ContractRT Perf Regional UrbRur'!AS41*'RT Volume Regional UrbRur'!AS41+'ContractRT Perf Regional UrbRur'!AS42*'RT Volume Regional UrbRur'!AS42+'ContractRT Perf Regional UrbRur'!AS43*'RT Volume Regional UrbRur'!AS43+'ContractRT Perf Regional UrbRur'!AS44*'RT Volume Regional UrbRur'!AS44+'ContractRT Perf Regional UrbRur'!AS45*'RT Volume Regional UrbRur'!AS45+'ContractRT Perf Regional UrbRur'!AS46*'RT Volume Regional UrbRur'!AS46+'ContractRT Perf Regional UrbRur'!AS47*'RT Volume Regional UrbRur'!AS47+'ContractRT Perf Regional UrbRur'!AS48*'RT Volume Regional UrbRur'!AS48+'ContractRT Perf Regional UrbRur'!AS49*'RT Volume Regional UrbRur'!AS49+'ContractRT Perf Regional UrbRur'!AS50*'RT Volume Regional UrbRur'!AS50)/SUM('RT Volume Regional UrbRur'!AS39:AS50)</f>
        <v>0.98310793428871024</v>
      </c>
    </row>
    <row r="75" spans="1:46" x14ac:dyDescent="0.25">
      <c r="C75" s="44"/>
      <c r="W75" s="27"/>
      <c r="AG75" s="10"/>
      <c r="AI75" s="13"/>
    </row>
    <row r="76" spans="1:46" x14ac:dyDescent="0.25">
      <c r="C76" s="44"/>
      <c r="I76">
        <v>1</v>
      </c>
      <c r="J76">
        <v>2</v>
      </c>
      <c r="K76">
        <v>3</v>
      </c>
      <c r="L76">
        <v>4</v>
      </c>
      <c r="M76">
        <v>5</v>
      </c>
      <c r="N76">
        <v>6</v>
      </c>
      <c r="O76">
        <v>7</v>
      </c>
      <c r="P76">
        <v>8</v>
      </c>
      <c r="Q76">
        <v>9</v>
      </c>
      <c r="W76">
        <v>1</v>
      </c>
      <c r="X76">
        <v>2</v>
      </c>
      <c r="Y76">
        <v>3</v>
      </c>
      <c r="Z76">
        <v>4</v>
      </c>
      <c r="AA76">
        <v>5</v>
      </c>
      <c r="AB76">
        <v>6</v>
      </c>
      <c r="AC76">
        <v>7</v>
      </c>
      <c r="AD76">
        <v>8</v>
      </c>
      <c r="AE76">
        <v>9</v>
      </c>
      <c r="AG76" s="10"/>
      <c r="AI76" s="13"/>
      <c r="AK76"/>
      <c r="AL76">
        <v>1</v>
      </c>
      <c r="AM76">
        <v>2</v>
      </c>
      <c r="AN76">
        <v>3</v>
      </c>
      <c r="AO76">
        <v>4</v>
      </c>
      <c r="AP76">
        <v>5</v>
      </c>
      <c r="AQ76">
        <v>6</v>
      </c>
      <c r="AR76">
        <v>7</v>
      </c>
      <c r="AS76">
        <v>8</v>
      </c>
      <c r="AT76">
        <v>9</v>
      </c>
    </row>
    <row r="77" spans="1:46" x14ac:dyDescent="0.25">
      <c r="C77" s="44"/>
      <c r="I77" s="252">
        <v>0.95163147792706337</v>
      </c>
      <c r="J77" s="252">
        <v>0.93778420835055809</v>
      </c>
      <c r="K77" s="252"/>
      <c r="L77" s="252"/>
      <c r="M77" s="252"/>
      <c r="N77" s="252"/>
      <c r="O77" s="252"/>
      <c r="P77" s="252"/>
      <c r="Q77" s="253"/>
      <c r="W77" s="252">
        <v>0.97467572575663985</v>
      </c>
      <c r="X77" s="252">
        <v>0.96433289299867897</v>
      </c>
      <c r="Y77" s="252"/>
      <c r="Z77" s="252"/>
      <c r="AA77" s="252"/>
      <c r="AB77" s="252"/>
      <c r="AC77" s="252"/>
      <c r="AD77" s="252"/>
      <c r="AE77" s="253"/>
      <c r="AG77" s="10"/>
      <c r="AI77" s="27"/>
      <c r="AK77"/>
      <c r="AL77" s="252">
        <v>0.9747474747474747</v>
      </c>
      <c r="AM77" s="252">
        <v>0.97562893081761004</v>
      </c>
      <c r="AN77" s="252"/>
      <c r="AO77" s="252"/>
      <c r="AP77" s="252"/>
      <c r="AQ77" s="252"/>
      <c r="AR77" s="252"/>
      <c r="AS77" s="252"/>
      <c r="AT77" s="253"/>
    </row>
    <row r="78" spans="1:46" x14ac:dyDescent="0.25">
      <c r="C78" s="44"/>
      <c r="H78">
        <v>1</v>
      </c>
      <c r="I78">
        <f>I77</f>
        <v>0.95163147792706337</v>
      </c>
      <c r="V78">
        <v>1</v>
      </c>
      <c r="W78">
        <f>W77</f>
        <v>0.97467572575663985</v>
      </c>
      <c r="AG78" s="10"/>
      <c r="AI78"/>
      <c r="AK78">
        <v>1</v>
      </c>
      <c r="AL78">
        <f>AL77</f>
        <v>0.9747474747474747</v>
      </c>
      <c r="AM78"/>
      <c r="AN78"/>
      <c r="AO78"/>
      <c r="AP78"/>
      <c r="AQ78"/>
      <c r="AR78"/>
      <c r="AS78"/>
    </row>
    <row r="79" spans="1:46" x14ac:dyDescent="0.25">
      <c r="A79" t="s">
        <v>53</v>
      </c>
      <c r="C79" s="44"/>
      <c r="H79">
        <v>2</v>
      </c>
      <c r="I79">
        <f>J77</f>
        <v>0.93778420835055809</v>
      </c>
      <c r="V79">
        <v>2</v>
      </c>
      <c r="W79">
        <f>X77</f>
        <v>0.96433289299867897</v>
      </c>
      <c r="AG79" s="10"/>
      <c r="AI79"/>
      <c r="AK79">
        <v>2</v>
      </c>
      <c r="AL79">
        <f>AM77</f>
        <v>0.97562893081761004</v>
      </c>
      <c r="AM79"/>
      <c r="AN79"/>
      <c r="AO79"/>
      <c r="AP79"/>
      <c r="AQ79"/>
      <c r="AR79"/>
      <c r="AS79"/>
    </row>
    <row r="80" spans="1:46" x14ac:dyDescent="0.25">
      <c r="B80" t="s">
        <v>201</v>
      </c>
      <c r="C80" s="44"/>
      <c r="H80">
        <v>3</v>
      </c>
      <c r="I80">
        <f>K77</f>
        <v>0</v>
      </c>
      <c r="V80">
        <v>3</v>
      </c>
      <c r="W80">
        <f>Y77</f>
        <v>0</v>
      </c>
      <c r="AG80" s="10"/>
      <c r="AI80"/>
      <c r="AK80">
        <v>3</v>
      </c>
      <c r="AL80">
        <f>AN77</f>
        <v>0</v>
      </c>
      <c r="AM80"/>
      <c r="AN80"/>
      <c r="AO80"/>
      <c r="AP80"/>
      <c r="AQ80"/>
      <c r="AR80"/>
      <c r="AS80"/>
    </row>
    <row r="81" spans="2:45" x14ac:dyDescent="0.25">
      <c r="B81" t="s">
        <v>186</v>
      </c>
      <c r="C81" s="44"/>
      <c r="H81">
        <v>4</v>
      </c>
      <c r="I81">
        <f>L77</f>
        <v>0</v>
      </c>
      <c r="V81">
        <v>4</v>
      </c>
      <c r="W81">
        <f>Z77</f>
        <v>0</v>
      </c>
      <c r="AI81"/>
      <c r="AK81">
        <v>4</v>
      </c>
      <c r="AL81">
        <f>AO77</f>
        <v>0</v>
      </c>
      <c r="AM81"/>
      <c r="AN81"/>
      <c r="AO81"/>
      <c r="AP81"/>
      <c r="AQ81"/>
      <c r="AR81"/>
      <c r="AS81"/>
    </row>
    <row r="82" spans="2:45" x14ac:dyDescent="0.25">
      <c r="C82" s="44"/>
      <c r="H82">
        <v>5</v>
      </c>
      <c r="I82">
        <f>M77</f>
        <v>0</v>
      </c>
      <c r="V82">
        <v>5</v>
      </c>
      <c r="W82">
        <f>AA77</f>
        <v>0</v>
      </c>
      <c r="AI82"/>
      <c r="AK82">
        <v>5</v>
      </c>
      <c r="AL82">
        <f>AP77</f>
        <v>0</v>
      </c>
      <c r="AM82"/>
      <c r="AN82"/>
      <c r="AO82"/>
      <c r="AP82"/>
      <c r="AQ82"/>
      <c r="AR82"/>
      <c r="AS82"/>
    </row>
    <row r="83" spans="2:45" x14ac:dyDescent="0.25">
      <c r="C83" s="44"/>
      <c r="H83">
        <v>6</v>
      </c>
      <c r="I83">
        <f>N77</f>
        <v>0</v>
      </c>
      <c r="V83">
        <v>6</v>
      </c>
      <c r="W83">
        <f>AB77</f>
        <v>0</v>
      </c>
      <c r="AI83"/>
      <c r="AK83">
        <v>6</v>
      </c>
      <c r="AL83">
        <f>AQ77</f>
        <v>0</v>
      </c>
      <c r="AM83"/>
      <c r="AN83"/>
      <c r="AO83"/>
      <c r="AP83"/>
      <c r="AQ83"/>
      <c r="AR83"/>
      <c r="AS83"/>
    </row>
    <row r="84" spans="2:45" x14ac:dyDescent="0.25">
      <c r="C84" s="44"/>
      <c r="H84">
        <v>7</v>
      </c>
      <c r="I84">
        <f>O77</f>
        <v>0</v>
      </c>
      <c r="V84">
        <v>7</v>
      </c>
      <c r="W84">
        <f>AC77</f>
        <v>0</v>
      </c>
      <c r="AI84"/>
      <c r="AK84">
        <v>7</v>
      </c>
      <c r="AL84">
        <f>AR77</f>
        <v>0</v>
      </c>
      <c r="AM84"/>
      <c r="AN84"/>
      <c r="AO84"/>
      <c r="AP84"/>
      <c r="AQ84"/>
      <c r="AR84"/>
      <c r="AS84"/>
    </row>
    <row r="85" spans="2:45" x14ac:dyDescent="0.25">
      <c r="C85" s="44"/>
      <c r="H85">
        <v>8</v>
      </c>
      <c r="I85">
        <f>P77</f>
        <v>0</v>
      </c>
      <c r="V85">
        <v>8</v>
      </c>
      <c r="W85">
        <f>AD77</f>
        <v>0</v>
      </c>
      <c r="AI85"/>
      <c r="AK85">
        <v>8</v>
      </c>
      <c r="AL85">
        <f>AS77</f>
        <v>0</v>
      </c>
      <c r="AM85"/>
      <c r="AN85"/>
      <c r="AO85"/>
      <c r="AP85"/>
      <c r="AQ85"/>
      <c r="AR85"/>
      <c r="AS85"/>
    </row>
    <row r="86" spans="2:45" x14ac:dyDescent="0.25">
      <c r="C86" s="44"/>
      <c r="H86">
        <v>9</v>
      </c>
      <c r="I86">
        <f>Q77</f>
        <v>0</v>
      </c>
      <c r="V86">
        <v>9</v>
      </c>
      <c r="W86">
        <f>AE77</f>
        <v>0</v>
      </c>
      <c r="AI86"/>
      <c r="AK86">
        <v>9</v>
      </c>
      <c r="AL86">
        <f>AT77</f>
        <v>0</v>
      </c>
      <c r="AM86"/>
      <c r="AN86"/>
      <c r="AO86"/>
      <c r="AP86"/>
      <c r="AQ86"/>
      <c r="AR86"/>
      <c r="AS86"/>
    </row>
    <row r="87" spans="2:45" x14ac:dyDescent="0.25">
      <c r="C87" s="44"/>
      <c r="W87" s="13"/>
      <c r="AI87"/>
    </row>
    <row r="88" spans="2:45" x14ac:dyDescent="0.25">
      <c r="C88" s="44"/>
      <c r="W88" s="13"/>
      <c r="AI88"/>
    </row>
    <row r="89" spans="2:45" x14ac:dyDescent="0.25">
      <c r="C89" s="44"/>
      <c r="W89" s="27"/>
      <c r="AI89"/>
    </row>
    <row r="90" spans="2:45" x14ac:dyDescent="0.25">
      <c r="C90" s="44"/>
      <c r="AI90"/>
    </row>
    <row r="91" spans="2:45" x14ac:dyDescent="0.25">
      <c r="C91" s="44"/>
      <c r="AI91"/>
    </row>
  </sheetData>
  <mergeCells count="2">
    <mergeCell ref="A1:L1"/>
    <mergeCell ref="C7:AE7"/>
  </mergeCells>
  <conditionalFormatting sqref="C12:Q48 C72:Q73 S12:AG48 S72:AG73 AI12:AM48 AI72:AM73 AO12:AS48 AO72:AS73">
    <cfRule type="cellIs" dxfId="20" priority="10" operator="lessThan">
      <formula>0.9</formula>
    </cfRule>
  </conditionalFormatting>
  <conditionalFormatting sqref="C74:Q74 S74:AG74 AI74:AM74 AO74:AS74">
    <cfRule type="cellIs" dxfId="19" priority="9" operator="lessThan">
      <formula>0.9</formula>
    </cfRule>
  </conditionalFormatting>
  <conditionalFormatting sqref="C49:Q49 S49:AG49 AI49:AM49 AO49:AS49">
    <cfRule type="cellIs" dxfId="18" priority="8" operator="lessThan">
      <formula>0.9</formula>
    </cfRule>
  </conditionalFormatting>
  <conditionalFormatting sqref="C50:E71">
    <cfRule type="cellIs" dxfId="17" priority="7" operator="lessThan">
      <formula>0.9</formula>
    </cfRule>
  </conditionalFormatting>
  <conditionalFormatting sqref="F50:Q71">
    <cfRule type="cellIs" dxfId="16" priority="6" operator="lessThan">
      <formula>0.9</formula>
    </cfRule>
  </conditionalFormatting>
  <conditionalFormatting sqref="S50:AG51 S53:AG71 S52:AA52 AC52:AG52">
    <cfRule type="cellIs" dxfId="15" priority="5" operator="lessThan">
      <formula>0.9</formula>
    </cfRule>
  </conditionalFormatting>
  <conditionalFormatting sqref="AI50:AM71 AO50:AS71">
    <cfRule type="cellIs" dxfId="14" priority="4" operator="lessThan">
      <formula>0.9</formula>
    </cfRule>
  </conditionalFormatting>
  <conditionalFormatting sqref="AB52">
    <cfRule type="cellIs" dxfId="13" priority="3" operator="lessThan">
      <formula>0.9</formula>
    </cfRule>
  </conditionalFormatting>
  <conditionalFormatting sqref="I77:Q77">
    <cfRule type="cellIs" dxfId="12" priority="2" operator="lessThan">
      <formula>$C$2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"/>
  <sheetViews>
    <sheetView zoomScale="85" zoomScaleNormal="85" workbookViewId="0">
      <pane ySplit="3555" topLeftCell="A51" activePane="bottomLeft"/>
      <selection activeCell="AH9" sqref="AH9"/>
      <selection pane="bottomLeft" activeCell="P68" sqref="P68"/>
    </sheetView>
  </sheetViews>
  <sheetFormatPr defaultColWidth="8.875" defaultRowHeight="15.75" x14ac:dyDescent="0.25"/>
  <cols>
    <col min="1" max="1" width="10.375" customWidth="1"/>
    <col min="2" max="2" width="13.5" customWidth="1"/>
    <col min="3" max="3" width="9.75" bestFit="1" customWidth="1"/>
    <col min="35" max="45" width="8.875" style="202"/>
  </cols>
  <sheetData>
    <row r="1" spans="1:46" ht="23.25" x14ac:dyDescent="0.35">
      <c r="A1" s="266" t="s">
        <v>218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03"/>
      <c r="N1" s="203"/>
      <c r="O1" s="203"/>
      <c r="P1" s="203"/>
      <c r="Q1" s="203"/>
    </row>
    <row r="3" spans="1:46" ht="21" x14ac:dyDescent="0.35">
      <c r="C3" s="20" t="s">
        <v>29</v>
      </c>
      <c r="D3" s="20"/>
      <c r="E3" s="20"/>
      <c r="S3" s="20" t="s">
        <v>30</v>
      </c>
      <c r="T3" s="20"/>
      <c r="U3" s="20"/>
      <c r="AI3" s="205" t="s">
        <v>31</v>
      </c>
      <c r="AO3" s="205" t="s">
        <v>32</v>
      </c>
    </row>
    <row r="4" spans="1:46" x14ac:dyDescent="0.25">
      <c r="A4" s="22" t="s">
        <v>33</v>
      </c>
      <c r="B4" t="s">
        <v>34</v>
      </c>
      <c r="C4" t="s">
        <v>35</v>
      </c>
      <c r="S4" t="s">
        <v>36</v>
      </c>
      <c r="AI4" s="202" t="s">
        <v>37</v>
      </c>
      <c r="AO4" s="202" t="s">
        <v>38</v>
      </c>
    </row>
    <row r="5" spans="1:46" x14ac:dyDescent="0.25">
      <c r="B5" t="s">
        <v>39</v>
      </c>
      <c r="C5" t="s">
        <v>40</v>
      </c>
      <c r="S5" t="s">
        <v>41</v>
      </c>
    </row>
    <row r="7" spans="1:46" x14ac:dyDescent="0.25">
      <c r="C7" s="268" t="s">
        <v>221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04"/>
      <c r="AG7" s="204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" x14ac:dyDescent="0.35">
      <c r="C9" s="40" t="s">
        <v>29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3"/>
      <c r="R9" s="32"/>
      <c r="S9" s="40" t="s">
        <v>30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43"/>
      <c r="AH9" s="32"/>
      <c r="AI9" s="135"/>
      <c r="AJ9" s="33" t="s">
        <v>31</v>
      </c>
      <c r="AK9" s="33"/>
      <c r="AL9" s="33"/>
      <c r="AM9" s="42"/>
      <c r="AN9" s="33"/>
      <c r="AO9" s="135"/>
      <c r="AP9" s="33" t="s">
        <v>32</v>
      </c>
      <c r="AQ9" s="33"/>
      <c r="AR9" s="33"/>
      <c r="AS9" s="42"/>
      <c r="AT9" s="32"/>
    </row>
    <row r="10" spans="1:46" s="22" customFormat="1" x14ac:dyDescent="0.25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25"/>
      <c r="S10" s="41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25"/>
      <c r="AI10" s="41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24"/>
      <c r="AO10" s="41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25">
      <c r="A11" s="23"/>
      <c r="B11" s="36"/>
      <c r="C11" s="24" t="s">
        <v>34</v>
      </c>
      <c r="D11" s="24" t="s">
        <v>39</v>
      </c>
      <c r="E11" s="39" t="s">
        <v>50</v>
      </c>
      <c r="F11" s="24" t="s">
        <v>34</v>
      </c>
      <c r="G11" s="24" t="s">
        <v>39</v>
      </c>
      <c r="H11" s="39" t="s">
        <v>50</v>
      </c>
      <c r="I11" s="24" t="s">
        <v>34</v>
      </c>
      <c r="J11" s="24" t="s">
        <v>39</v>
      </c>
      <c r="K11" s="39" t="s">
        <v>50</v>
      </c>
      <c r="L11" s="24" t="s">
        <v>34</v>
      </c>
      <c r="M11" s="24" t="s">
        <v>39</v>
      </c>
      <c r="N11" s="39" t="s">
        <v>50</v>
      </c>
      <c r="O11" s="24" t="s">
        <v>34</v>
      </c>
      <c r="P11" s="24" t="s">
        <v>39</v>
      </c>
      <c r="Q11" s="39" t="s">
        <v>50</v>
      </c>
      <c r="R11" s="25"/>
      <c r="S11" s="41" t="s">
        <v>34</v>
      </c>
      <c r="T11" s="24" t="s">
        <v>39</v>
      </c>
      <c r="U11" s="39" t="s">
        <v>50</v>
      </c>
      <c r="V11" s="24" t="s">
        <v>34</v>
      </c>
      <c r="W11" s="24" t="s">
        <v>39</v>
      </c>
      <c r="X11" s="39" t="s">
        <v>50</v>
      </c>
      <c r="Y11" s="24" t="s">
        <v>34</v>
      </c>
      <c r="Z11" s="24" t="s">
        <v>39</v>
      </c>
      <c r="AA11" s="39" t="s">
        <v>50</v>
      </c>
      <c r="AB11" s="24" t="s">
        <v>34</v>
      </c>
      <c r="AC11" s="24" t="s">
        <v>39</v>
      </c>
      <c r="AD11" s="39" t="s">
        <v>50</v>
      </c>
      <c r="AE11" s="24" t="s">
        <v>34</v>
      </c>
      <c r="AF11" s="24" t="s">
        <v>39</v>
      </c>
      <c r="AG11" s="39" t="s">
        <v>50</v>
      </c>
      <c r="AH11" s="25"/>
      <c r="AI11" s="41"/>
      <c r="AJ11" s="24"/>
      <c r="AK11" s="24"/>
      <c r="AL11" s="24"/>
      <c r="AM11" s="39"/>
      <c r="AN11" s="24"/>
      <c r="AO11" s="41"/>
      <c r="AP11" s="24"/>
      <c r="AQ11" s="24"/>
      <c r="AR11" s="24"/>
      <c r="AS11" s="39"/>
      <c r="AT11" s="25"/>
    </row>
    <row r="12" spans="1:46" hidden="1" x14ac:dyDescent="0.25">
      <c r="A12" s="26" t="s">
        <v>11</v>
      </c>
      <c r="B12" s="37" t="s">
        <v>12</v>
      </c>
      <c r="C12" s="45">
        <v>0.90390390390390385</v>
      </c>
      <c r="D12" s="45">
        <v>0.8946629213483146</v>
      </c>
      <c r="E12" s="46">
        <v>0.8976076555023923</v>
      </c>
      <c r="F12" s="45">
        <v>0.84</v>
      </c>
      <c r="G12" s="45">
        <v>0.88684210526315788</v>
      </c>
      <c r="H12" s="46">
        <v>0.8554112554112554</v>
      </c>
      <c r="I12" s="45">
        <v>0.83419155509783727</v>
      </c>
      <c r="J12" s="45">
        <v>0.89803921568627454</v>
      </c>
      <c r="K12" s="46">
        <v>0.86232718894009219</v>
      </c>
      <c r="L12" s="45">
        <v>0.88020833333333337</v>
      </c>
      <c r="M12" s="45">
        <v>0.88907014681892338</v>
      </c>
      <c r="N12" s="46">
        <v>0.8847771236333053</v>
      </c>
      <c r="O12" s="45">
        <v>0.85461393596986812</v>
      </c>
      <c r="P12" s="45">
        <v>0.89311740890688263</v>
      </c>
      <c r="Q12" s="46">
        <v>0.87317073170731707</v>
      </c>
      <c r="R12" s="45"/>
      <c r="S12" s="47">
        <v>0.96178343949044587</v>
      </c>
      <c r="T12" s="45">
        <v>0.8652694610778443</v>
      </c>
      <c r="U12" s="46">
        <v>0.89613034623217924</v>
      </c>
      <c r="V12" s="45">
        <v>0.91459074733096091</v>
      </c>
      <c r="W12" s="45">
        <v>0.84353741496598644</v>
      </c>
      <c r="X12" s="46">
        <v>0.89018691588785048</v>
      </c>
      <c r="Y12" s="45">
        <v>0.95285359801488834</v>
      </c>
      <c r="Z12" s="45">
        <v>0.92405063291139244</v>
      </c>
      <c r="AA12" s="46">
        <v>0.9401947148817803</v>
      </c>
      <c r="AB12" s="45">
        <v>0.97058823529411764</v>
      </c>
      <c r="AC12" s="45">
        <v>0.90816326530612246</v>
      </c>
      <c r="AD12" s="46">
        <v>0.94</v>
      </c>
      <c r="AE12" s="45">
        <v>0.94736842105263153</v>
      </c>
      <c r="AF12" s="45">
        <v>0.88922457200402816</v>
      </c>
      <c r="AG12" s="46">
        <v>0.91903827281648676</v>
      </c>
      <c r="AH12" s="45"/>
      <c r="AI12" s="47">
        <v>0.98969072164948457</v>
      </c>
      <c r="AJ12" s="45">
        <v>0.92</v>
      </c>
      <c r="AK12" s="45">
        <v>0.97267759562841527</v>
      </c>
      <c r="AL12" s="45">
        <v>0.97163120567375882</v>
      </c>
      <c r="AM12" s="46">
        <v>0.96925566343042069</v>
      </c>
      <c r="AN12" s="45"/>
      <c r="AO12" s="47">
        <v>0.9876977152899824</v>
      </c>
      <c r="AP12" s="45">
        <v>0.98245614035087714</v>
      </c>
      <c r="AQ12" s="45">
        <v>0.97654941373534343</v>
      </c>
      <c r="AR12" s="45">
        <v>0.99774266365688491</v>
      </c>
      <c r="AS12" s="46">
        <v>0.98539114043355325</v>
      </c>
      <c r="AT12" s="27"/>
    </row>
    <row r="13" spans="1:46" hidden="1" x14ac:dyDescent="0.25">
      <c r="A13" s="26"/>
      <c r="B13" s="37" t="s">
        <v>13</v>
      </c>
      <c r="C13" s="45">
        <v>0.90875912408759119</v>
      </c>
      <c r="D13" s="45">
        <v>0.87928221859706357</v>
      </c>
      <c r="E13" s="46">
        <v>0.88838782412626827</v>
      </c>
      <c r="F13" s="45">
        <v>0.81408450704225355</v>
      </c>
      <c r="G13" s="45">
        <v>0.89373297002724794</v>
      </c>
      <c r="H13" s="46">
        <v>0.84122562674094703</v>
      </c>
      <c r="I13" s="45">
        <v>0.83086419753086416</v>
      </c>
      <c r="J13" s="45">
        <v>0.89016393442622954</v>
      </c>
      <c r="K13" s="46">
        <v>0.85633802816901405</v>
      </c>
      <c r="L13" s="45">
        <v>0.8172268907563025</v>
      </c>
      <c r="M13" s="45">
        <v>0.90789473684210531</v>
      </c>
      <c r="N13" s="46">
        <v>0.86507936507936511</v>
      </c>
      <c r="O13" s="45">
        <v>0.83215859030837003</v>
      </c>
      <c r="P13" s="45">
        <v>0.89208294062205462</v>
      </c>
      <c r="Q13" s="46">
        <v>0.86111111111111116</v>
      </c>
      <c r="R13" s="45"/>
      <c r="S13" s="47">
        <v>0.97122302158273377</v>
      </c>
      <c r="T13" s="45">
        <v>0.91874999999999996</v>
      </c>
      <c r="U13" s="46">
        <v>0.934640522875817</v>
      </c>
      <c r="V13" s="45">
        <v>0.94230769230769229</v>
      </c>
      <c r="W13" s="45">
        <v>0.86301369863013699</v>
      </c>
      <c r="X13" s="46">
        <v>0.91703056768558955</v>
      </c>
      <c r="Y13" s="45">
        <v>0.9634831460674157</v>
      </c>
      <c r="Z13" s="45">
        <v>0.90972222222222221</v>
      </c>
      <c r="AA13" s="46">
        <v>0.93944099378881984</v>
      </c>
      <c r="AB13" s="45">
        <v>0.95238095238095233</v>
      </c>
      <c r="AC13" s="45">
        <v>0.89903846153846156</v>
      </c>
      <c r="AD13" s="46">
        <v>0.92583732057416268</v>
      </c>
      <c r="AE13" s="45">
        <v>0.95575221238938057</v>
      </c>
      <c r="AF13" s="45">
        <v>0.90332640332640335</v>
      </c>
      <c r="AG13" s="46">
        <v>0.93026781202627584</v>
      </c>
      <c r="AH13" s="45"/>
      <c r="AI13" s="47">
        <v>0.9719626168224299</v>
      </c>
      <c r="AJ13" s="45">
        <v>0.92708333333333337</v>
      </c>
      <c r="AK13" s="45">
        <v>0.95890410958904104</v>
      </c>
      <c r="AL13" s="45">
        <v>0.98230088495575218</v>
      </c>
      <c r="AM13" s="46">
        <v>0.96261682242990654</v>
      </c>
      <c r="AN13" s="45"/>
      <c r="AO13" s="47">
        <v>0.98666666666666669</v>
      </c>
      <c r="AP13" s="45">
        <v>0.98155737704918034</v>
      </c>
      <c r="AQ13" s="45">
        <v>0.98226950354609932</v>
      </c>
      <c r="AR13" s="45">
        <v>0.98746867167919794</v>
      </c>
      <c r="AS13" s="46">
        <v>0.98431174089068829</v>
      </c>
      <c r="AT13" s="27"/>
    </row>
    <row r="14" spans="1:46" hidden="1" x14ac:dyDescent="0.25">
      <c r="A14" s="26"/>
      <c r="B14" s="37" t="s">
        <v>14</v>
      </c>
      <c r="C14" s="45">
        <v>0.88109756097560976</v>
      </c>
      <c r="D14" s="45">
        <v>0.9030898876404494</v>
      </c>
      <c r="E14" s="46">
        <v>0.89615384615384619</v>
      </c>
      <c r="F14" s="45">
        <v>0.83730158730158732</v>
      </c>
      <c r="G14" s="45">
        <v>0.91089108910891092</v>
      </c>
      <c r="H14" s="46">
        <v>0.86293103448275865</v>
      </c>
      <c r="I14" s="45">
        <v>0.86651323360184118</v>
      </c>
      <c r="J14" s="45">
        <v>0.92878787878787883</v>
      </c>
      <c r="K14" s="46">
        <v>0.89339437540876387</v>
      </c>
      <c r="L14" s="45">
        <v>0.88190476190476186</v>
      </c>
      <c r="M14" s="45">
        <v>0.87547169811320757</v>
      </c>
      <c r="N14" s="46">
        <v>0.87867298578199049</v>
      </c>
      <c r="O14" s="45">
        <v>0.86279257465698145</v>
      </c>
      <c r="P14" s="45">
        <v>0.90546400693842155</v>
      </c>
      <c r="Q14" s="46">
        <v>0.88336120401337792</v>
      </c>
      <c r="R14" s="45"/>
      <c r="S14" s="47">
        <v>0.97297297297297303</v>
      </c>
      <c r="T14" s="45">
        <v>0.91776315789473684</v>
      </c>
      <c r="U14" s="46">
        <v>0.93584070796460173</v>
      </c>
      <c r="V14" s="45">
        <v>0.94050991501416425</v>
      </c>
      <c r="W14" s="45">
        <v>0.88095238095238093</v>
      </c>
      <c r="X14" s="46">
        <v>0.92130518234165071</v>
      </c>
      <c r="Y14" s="45">
        <v>0.94540942928039706</v>
      </c>
      <c r="Z14" s="45">
        <v>0.94055944055944052</v>
      </c>
      <c r="AA14" s="46">
        <v>0.94339622641509435</v>
      </c>
      <c r="AB14" s="45">
        <v>0.95927601809954754</v>
      </c>
      <c r="AC14" s="45">
        <v>0.89156626506024095</v>
      </c>
      <c r="AD14" s="46">
        <v>0.92340425531914894</v>
      </c>
      <c r="AE14" s="45">
        <v>0.95022222222222219</v>
      </c>
      <c r="AF14" s="45">
        <v>0.9116186693147964</v>
      </c>
      <c r="AG14" s="46">
        <v>0.93198874296435275</v>
      </c>
      <c r="AH14" s="45"/>
      <c r="AI14" s="47">
        <v>0.9711934156378601</v>
      </c>
      <c r="AJ14" s="45">
        <v>0.9576271186440678</v>
      </c>
      <c r="AK14" s="45">
        <v>0.93574297188755018</v>
      </c>
      <c r="AL14" s="45">
        <v>0.97931034482758617</v>
      </c>
      <c r="AM14" s="46">
        <v>0.95894039735099335</v>
      </c>
      <c r="AN14" s="45"/>
      <c r="AO14" s="47">
        <v>0.98969072164948457</v>
      </c>
      <c r="AP14" s="45">
        <v>0.98664122137404575</v>
      </c>
      <c r="AQ14" s="45">
        <v>0.97899838449111465</v>
      </c>
      <c r="AR14" s="45">
        <v>0.99054373522458627</v>
      </c>
      <c r="AS14" s="46">
        <v>0.98603351955307261</v>
      </c>
      <c r="AT14" s="27"/>
    </row>
    <row r="15" spans="1:46" hidden="1" x14ac:dyDescent="0.25">
      <c r="A15" s="26"/>
      <c r="B15" s="37" t="s">
        <v>15</v>
      </c>
      <c r="C15" s="45">
        <v>0.9307958477508651</v>
      </c>
      <c r="D15" s="45">
        <v>0.89133858267716537</v>
      </c>
      <c r="E15" s="46">
        <v>0.90367965367965364</v>
      </c>
      <c r="F15" s="45">
        <v>0.85468956406869223</v>
      </c>
      <c r="G15" s="45">
        <v>0.89560439560439564</v>
      </c>
      <c r="H15" s="46">
        <v>0.86797502230151646</v>
      </c>
      <c r="I15" s="45">
        <v>0.84586466165413532</v>
      </c>
      <c r="J15" s="45">
        <v>0.92746913580246915</v>
      </c>
      <c r="K15" s="46">
        <v>0.88243430152143842</v>
      </c>
      <c r="L15" s="45">
        <v>0.89878542510121462</v>
      </c>
      <c r="M15" s="45">
        <v>0.91973969631236441</v>
      </c>
      <c r="N15" s="46">
        <v>0.90890052356020945</v>
      </c>
      <c r="O15" s="45">
        <v>0.87040205303678353</v>
      </c>
      <c r="P15" s="45">
        <v>0.90939278937381407</v>
      </c>
      <c r="Q15" s="46">
        <v>0.88888888888888884</v>
      </c>
      <c r="R15" s="45"/>
      <c r="S15" s="47">
        <v>0.9555555555555556</v>
      </c>
      <c r="T15" s="45">
        <v>0.90808823529411764</v>
      </c>
      <c r="U15" s="46">
        <v>0.92383292383292381</v>
      </c>
      <c r="V15" s="45">
        <v>0.95962732919254656</v>
      </c>
      <c r="W15" s="45">
        <v>0.91970802919708028</v>
      </c>
      <c r="X15" s="46">
        <v>0.94771241830065356</v>
      </c>
      <c r="Y15" s="45">
        <v>0.93990384615384615</v>
      </c>
      <c r="Z15" s="45">
        <v>0.93706293706293708</v>
      </c>
      <c r="AA15" s="46">
        <v>0.93874643874643871</v>
      </c>
      <c r="AB15" s="45">
        <v>0.99173553719008267</v>
      </c>
      <c r="AC15" s="45">
        <v>0.91162790697674423</v>
      </c>
      <c r="AD15" s="46">
        <v>0.9540481400437637</v>
      </c>
      <c r="AE15" s="45">
        <v>0.95874439461883409</v>
      </c>
      <c r="AF15" s="45">
        <v>0.91978021978021973</v>
      </c>
      <c r="AG15" s="46">
        <v>0.94123456790123461</v>
      </c>
      <c r="AH15" s="45"/>
      <c r="AI15" s="47">
        <v>0.9850746268656716</v>
      </c>
      <c r="AJ15" s="45">
        <v>0.97530864197530864</v>
      </c>
      <c r="AK15" s="45">
        <v>0.96116504854368934</v>
      </c>
      <c r="AL15" s="45">
        <v>1</v>
      </c>
      <c r="AM15" s="46">
        <v>0.97800338409475462</v>
      </c>
      <c r="AN15" s="45"/>
      <c r="AO15" s="47">
        <v>0.98171846435100552</v>
      </c>
      <c r="AP15" s="45">
        <v>0.99566160520607372</v>
      </c>
      <c r="AQ15" s="45">
        <v>0.98095238095238091</v>
      </c>
      <c r="AR15" s="45">
        <v>0.98399999999999999</v>
      </c>
      <c r="AS15" s="46">
        <v>0.9853249475890985</v>
      </c>
      <c r="AT15" s="27"/>
    </row>
    <row r="16" spans="1:46" hidden="1" x14ac:dyDescent="0.25">
      <c r="A16" s="26"/>
      <c r="B16" s="37" t="s">
        <v>16</v>
      </c>
      <c r="C16" s="45">
        <v>0.9096774193548387</v>
      </c>
      <c r="D16" s="45">
        <v>0.8949704142011834</v>
      </c>
      <c r="E16" s="46">
        <v>0.89959432048681542</v>
      </c>
      <c r="F16" s="45">
        <v>0.85013623978201636</v>
      </c>
      <c r="G16" s="45">
        <v>0.92307692307692313</v>
      </c>
      <c r="H16" s="46">
        <v>0.8748874887488749</v>
      </c>
      <c r="I16" s="45">
        <v>0.86032138442521633</v>
      </c>
      <c r="J16" s="45">
        <v>0.9145161290322581</v>
      </c>
      <c r="K16" s="46">
        <v>0.88383484954513647</v>
      </c>
      <c r="L16" s="45">
        <v>0.90361445783132532</v>
      </c>
      <c r="M16" s="45">
        <v>0.91477272727272729</v>
      </c>
      <c r="N16" s="46">
        <v>0.90935672514619881</v>
      </c>
      <c r="O16" s="45">
        <v>0.87282007656316463</v>
      </c>
      <c r="P16" s="45">
        <v>0.91004089050431625</v>
      </c>
      <c r="Q16" s="46">
        <v>0.89081722319859402</v>
      </c>
      <c r="R16" s="45"/>
      <c r="S16" s="47">
        <v>0.97368421052631582</v>
      </c>
      <c r="T16" s="45">
        <v>0.88311688311688308</v>
      </c>
      <c r="U16" s="46">
        <v>0.91304347826086951</v>
      </c>
      <c r="V16" s="45">
        <v>0.95876288659793818</v>
      </c>
      <c r="W16" s="45">
        <v>0.87323943661971826</v>
      </c>
      <c r="X16" s="46">
        <v>0.93071593533487296</v>
      </c>
      <c r="Y16" s="45">
        <v>0.96078431372549022</v>
      </c>
      <c r="Z16" s="45">
        <v>0.94385964912280707</v>
      </c>
      <c r="AA16" s="46">
        <v>0.95327102803738317</v>
      </c>
      <c r="AB16" s="45">
        <v>0.97499999999999998</v>
      </c>
      <c r="AC16" s="45">
        <v>0.93305439330543938</v>
      </c>
      <c r="AD16" s="46">
        <v>0.95407098121085598</v>
      </c>
      <c r="AE16" s="45">
        <v>0.9653846153846154</v>
      </c>
      <c r="AF16" s="45">
        <v>0.9117043121149897</v>
      </c>
      <c r="AG16" s="46">
        <v>0.93942403177755707</v>
      </c>
      <c r="AH16" s="45"/>
      <c r="AI16" s="47">
        <v>0.98799999999999999</v>
      </c>
      <c r="AJ16" s="45">
        <v>0.99009900990099009</v>
      </c>
      <c r="AK16" s="45">
        <v>0.95767195767195767</v>
      </c>
      <c r="AL16" s="45">
        <v>0.98360655737704916</v>
      </c>
      <c r="AM16" s="46">
        <v>0.97885196374622352</v>
      </c>
      <c r="AN16" s="45"/>
      <c r="AO16" s="47">
        <v>0.98404255319148937</v>
      </c>
      <c r="AP16" s="45">
        <v>0.98360655737704916</v>
      </c>
      <c r="AQ16" s="45">
        <v>0.98859934853420195</v>
      </c>
      <c r="AR16" s="45">
        <v>0.99255583126550873</v>
      </c>
      <c r="AS16" s="46">
        <v>0.98695021749637502</v>
      </c>
      <c r="AT16" s="27"/>
    </row>
    <row r="17" spans="1:46" hidden="1" x14ac:dyDescent="0.25">
      <c r="A17" s="26"/>
      <c r="B17" s="37" t="s">
        <v>17</v>
      </c>
      <c r="C17" s="45">
        <v>0.91558441558441561</v>
      </c>
      <c r="D17" s="45">
        <v>0.91594202898550725</v>
      </c>
      <c r="E17" s="46">
        <v>0.91583166332665333</v>
      </c>
      <c r="F17" s="45">
        <v>0.87516425755584759</v>
      </c>
      <c r="G17" s="45">
        <v>0.92757660167130918</v>
      </c>
      <c r="H17" s="46">
        <v>0.89196428571428577</v>
      </c>
      <c r="I17" s="45">
        <v>0.85326757090012328</v>
      </c>
      <c r="J17" s="45">
        <v>0.90718562874251496</v>
      </c>
      <c r="K17" s="46">
        <v>0.8776200135226504</v>
      </c>
      <c r="L17" s="45">
        <v>0.8698347107438017</v>
      </c>
      <c r="M17" s="45">
        <v>0.90127970749542963</v>
      </c>
      <c r="N17" s="46">
        <v>0.88651794374393789</v>
      </c>
      <c r="O17" s="45">
        <v>0.87182741116751272</v>
      </c>
      <c r="P17" s="45">
        <v>0.91166077738515905</v>
      </c>
      <c r="Q17" s="46">
        <v>0.89131374243733796</v>
      </c>
      <c r="R17" s="45"/>
      <c r="S17" s="47">
        <v>0.97692307692307689</v>
      </c>
      <c r="T17" s="45">
        <v>0.89247311827956988</v>
      </c>
      <c r="U17" s="46">
        <v>0.9193154034229829</v>
      </c>
      <c r="V17" s="45">
        <v>0.96245733788395904</v>
      </c>
      <c r="W17" s="45">
        <v>0.93893129770992367</v>
      </c>
      <c r="X17" s="46">
        <v>0.95518867924528306</v>
      </c>
      <c r="Y17" s="45">
        <v>0.91435768261964734</v>
      </c>
      <c r="Z17" s="45">
        <v>0.91078066914498146</v>
      </c>
      <c r="AA17" s="46">
        <v>0.91291291291291288</v>
      </c>
      <c r="AB17" s="45">
        <v>0.94915254237288138</v>
      </c>
      <c r="AC17" s="45">
        <v>0.92035398230088494</v>
      </c>
      <c r="AD17" s="46">
        <v>0.9330024813895782</v>
      </c>
      <c r="AE17" s="45">
        <v>0.9428284854563691</v>
      </c>
      <c r="AF17" s="45">
        <v>0.91160220994475138</v>
      </c>
      <c r="AG17" s="46">
        <v>0.92797055730809674</v>
      </c>
      <c r="AH17" s="45"/>
      <c r="AI17" s="47">
        <v>0.97457627118644063</v>
      </c>
      <c r="AJ17" s="45">
        <v>0.99038461538461542</v>
      </c>
      <c r="AK17" s="45">
        <v>0.96739130434782605</v>
      </c>
      <c r="AL17" s="45">
        <v>1</v>
      </c>
      <c r="AM17" s="46">
        <v>0.98021308980213084</v>
      </c>
      <c r="AN17" s="45"/>
      <c r="AO17" s="47">
        <v>0.98715596330275235</v>
      </c>
      <c r="AP17" s="45">
        <v>0.986328125</v>
      </c>
      <c r="AQ17" s="45">
        <v>0.985553772070626</v>
      </c>
      <c r="AR17" s="45">
        <v>0.99777282850779514</v>
      </c>
      <c r="AS17" s="46">
        <v>0.98872710192578672</v>
      </c>
      <c r="AT17" s="27"/>
    </row>
    <row r="18" spans="1:46" hidden="1" x14ac:dyDescent="0.25">
      <c r="A18" s="26"/>
      <c r="B18" s="37" t="s">
        <v>18</v>
      </c>
      <c r="C18" s="45">
        <v>0.88364779874213839</v>
      </c>
      <c r="D18" s="45">
        <v>0.88760806916426516</v>
      </c>
      <c r="E18" s="46">
        <v>0.88636363636363635</v>
      </c>
      <c r="F18" s="45">
        <v>0.84438775510204078</v>
      </c>
      <c r="G18" s="45">
        <v>0.8779342723004695</v>
      </c>
      <c r="H18" s="46">
        <v>0.85619834710743803</v>
      </c>
      <c r="I18" s="45">
        <v>0.82665094339622647</v>
      </c>
      <c r="J18" s="45">
        <v>0.89466484268125857</v>
      </c>
      <c r="K18" s="46">
        <v>0.85813806206459786</v>
      </c>
      <c r="L18" s="45">
        <v>0.8774193548387097</v>
      </c>
      <c r="M18" s="45">
        <v>0.89842381786339753</v>
      </c>
      <c r="N18" s="46">
        <v>0.88899613899613905</v>
      </c>
      <c r="O18" s="45">
        <v>0.84968944099378885</v>
      </c>
      <c r="P18" s="45">
        <v>0.89058629232039632</v>
      </c>
      <c r="Q18" s="46">
        <v>0.87016745916890637</v>
      </c>
      <c r="R18" s="45"/>
      <c r="S18" s="47">
        <v>0.94244604316546765</v>
      </c>
      <c r="T18" s="45">
        <v>0.88379204892966357</v>
      </c>
      <c r="U18" s="46">
        <v>0.90128755364806867</v>
      </c>
      <c r="V18" s="45">
        <v>0.95092024539877296</v>
      </c>
      <c r="W18" s="45">
        <v>0.89265536723163841</v>
      </c>
      <c r="X18" s="46">
        <v>0.93041749502982107</v>
      </c>
      <c r="Y18" s="45">
        <v>0.95844155844155843</v>
      </c>
      <c r="Z18" s="45">
        <v>0.84952978056426331</v>
      </c>
      <c r="AA18" s="46">
        <v>0.90909090909090906</v>
      </c>
      <c r="AB18" s="45">
        <v>0.97448979591836737</v>
      </c>
      <c r="AC18" s="45">
        <v>0.89387755102040811</v>
      </c>
      <c r="AD18" s="46">
        <v>0.92970521541950113</v>
      </c>
      <c r="AE18" s="45">
        <v>0.95697896749521993</v>
      </c>
      <c r="AF18" s="45">
        <v>0.87734082397003743</v>
      </c>
      <c r="AG18" s="46">
        <v>0.91674550614947969</v>
      </c>
      <c r="AH18" s="45"/>
      <c r="AI18" s="47">
        <v>0.96825396825396826</v>
      </c>
      <c r="AJ18" s="45">
        <v>0.9642857142857143</v>
      </c>
      <c r="AK18" s="45">
        <v>0.97452229299363058</v>
      </c>
      <c r="AL18" s="45">
        <v>0.9910714285714286</v>
      </c>
      <c r="AM18" s="46">
        <v>0.97416974169741699</v>
      </c>
      <c r="AN18" s="45"/>
      <c r="AO18" s="47">
        <v>0.99211045364891515</v>
      </c>
      <c r="AP18" s="45">
        <v>0.99369747899159666</v>
      </c>
      <c r="AQ18" s="45">
        <v>0.9699115044247788</v>
      </c>
      <c r="AR18" s="45">
        <v>0.98425196850393704</v>
      </c>
      <c r="AS18" s="46">
        <v>0.98444790046656294</v>
      </c>
      <c r="AT18" s="27"/>
    </row>
    <row r="19" spans="1:46" hidden="1" x14ac:dyDescent="0.25">
      <c r="A19" s="26"/>
      <c r="B19" s="37" t="s">
        <v>19</v>
      </c>
      <c r="C19" s="45">
        <v>0.86434108527131781</v>
      </c>
      <c r="D19" s="45">
        <v>0.8881889763779528</v>
      </c>
      <c r="E19" s="46">
        <v>0.88129899216125418</v>
      </c>
      <c r="F19" s="45">
        <v>0.8545454545454545</v>
      </c>
      <c r="G19" s="45">
        <v>0.88108108108108107</v>
      </c>
      <c r="H19" s="46">
        <v>0.86315789473684212</v>
      </c>
      <c r="I19" s="45">
        <v>0.83110571081409479</v>
      </c>
      <c r="J19" s="45">
        <v>0.87977369165487973</v>
      </c>
      <c r="K19" s="46">
        <v>0.85359477124183003</v>
      </c>
      <c r="L19" s="45">
        <v>0.8881720430107527</v>
      </c>
      <c r="M19" s="45">
        <v>0.87549407114624511</v>
      </c>
      <c r="N19" s="46">
        <v>0.88156539649845522</v>
      </c>
      <c r="O19" s="45">
        <v>0.8540587219343696</v>
      </c>
      <c r="P19" s="45">
        <v>0.88142470694319208</v>
      </c>
      <c r="Q19" s="46">
        <v>0.86744596382884875</v>
      </c>
      <c r="R19" s="45"/>
      <c r="S19" s="47">
        <v>0.94366197183098588</v>
      </c>
      <c r="T19" s="45">
        <v>0.86572438162544174</v>
      </c>
      <c r="U19" s="46">
        <v>0.8917647058823529</v>
      </c>
      <c r="V19" s="45">
        <v>0.93055555555555558</v>
      </c>
      <c r="W19" s="45">
        <v>0.8666666666666667</v>
      </c>
      <c r="X19" s="46">
        <v>0.9072847682119205</v>
      </c>
      <c r="Y19" s="45">
        <v>0.94041450777202074</v>
      </c>
      <c r="Z19" s="45">
        <v>0.88372093023255816</v>
      </c>
      <c r="AA19" s="46">
        <v>0.9155749636098981</v>
      </c>
      <c r="AB19" s="45">
        <v>0.96954314720812185</v>
      </c>
      <c r="AC19" s="45">
        <v>0.86415094339622645</v>
      </c>
      <c r="AD19" s="46">
        <v>0.90909090909090906</v>
      </c>
      <c r="AE19" s="45">
        <v>0.94373149062191508</v>
      </c>
      <c r="AF19" s="45">
        <v>0.8708086785009862</v>
      </c>
      <c r="AG19" s="46">
        <v>0.90725209669462259</v>
      </c>
      <c r="AH19" s="45"/>
      <c r="AI19" s="47">
        <v>0.94017094017094016</v>
      </c>
      <c r="AJ19" s="45">
        <v>0.97560975609756095</v>
      </c>
      <c r="AK19" s="45">
        <v>0.97023809523809523</v>
      </c>
      <c r="AL19" s="45">
        <v>0.99186991869918695</v>
      </c>
      <c r="AM19" s="46">
        <v>0.96375617792421742</v>
      </c>
      <c r="AN19" s="45"/>
      <c r="AO19" s="47">
        <v>0.96686159844054576</v>
      </c>
      <c r="AP19" s="45">
        <v>0.97674418604651159</v>
      </c>
      <c r="AQ19" s="45">
        <v>0.98698884758364314</v>
      </c>
      <c r="AR19" s="45">
        <v>0.99257425742574257</v>
      </c>
      <c r="AS19" s="46">
        <v>0.98029045643153523</v>
      </c>
      <c r="AT19" s="27"/>
    </row>
    <row r="20" spans="1:46" hidden="1" x14ac:dyDescent="0.25">
      <c r="A20" s="26"/>
      <c r="B20" s="37" t="s">
        <v>20</v>
      </c>
      <c r="C20" s="45">
        <v>0.88692579505300351</v>
      </c>
      <c r="D20" s="45">
        <v>0.88717948717948714</v>
      </c>
      <c r="E20" s="46">
        <v>0.88709677419354838</v>
      </c>
      <c r="F20" s="45">
        <v>0.84217506631299732</v>
      </c>
      <c r="G20" s="45">
        <v>0.93239436619718308</v>
      </c>
      <c r="H20" s="46">
        <v>0.87105500450856632</v>
      </c>
      <c r="I20" s="45">
        <v>0.84323040380047509</v>
      </c>
      <c r="J20" s="45">
        <v>0.91749174917491749</v>
      </c>
      <c r="K20" s="46">
        <v>0.87430939226519333</v>
      </c>
      <c r="L20" s="45">
        <v>0.87090163934426235</v>
      </c>
      <c r="M20" s="45">
        <v>0.92664092664092668</v>
      </c>
      <c r="N20" s="46">
        <v>0.89960238568588469</v>
      </c>
      <c r="O20" s="45">
        <v>0.85382340515420363</v>
      </c>
      <c r="P20" s="45">
        <v>0.91375968992248058</v>
      </c>
      <c r="Q20" s="46">
        <v>0.88174227036786279</v>
      </c>
      <c r="R20" s="45"/>
      <c r="S20" s="47">
        <v>0.97887323943661975</v>
      </c>
      <c r="T20" s="45">
        <v>0.8929765886287625</v>
      </c>
      <c r="U20" s="46">
        <v>0.92063492063492058</v>
      </c>
      <c r="V20" s="45">
        <v>0.94482758620689655</v>
      </c>
      <c r="W20" s="45">
        <v>0.90506329113924056</v>
      </c>
      <c r="X20" s="46">
        <v>0.9308035714285714</v>
      </c>
      <c r="Y20" s="45">
        <v>0.94674556213017746</v>
      </c>
      <c r="Z20" s="45">
        <v>0.91143911439114389</v>
      </c>
      <c r="AA20" s="46">
        <v>0.93103448275862066</v>
      </c>
      <c r="AB20" s="45">
        <v>0.95918367346938771</v>
      </c>
      <c r="AC20" s="45">
        <v>0.91959798994974873</v>
      </c>
      <c r="AD20" s="46">
        <v>0.93924050632911393</v>
      </c>
      <c r="AE20" s="45">
        <v>0.95341614906832295</v>
      </c>
      <c r="AF20" s="45">
        <v>0.90614886731391586</v>
      </c>
      <c r="AG20" s="46">
        <v>0.93026941362916005</v>
      </c>
      <c r="AH20" s="45"/>
      <c r="AI20" s="47">
        <v>0.98095238095238091</v>
      </c>
      <c r="AJ20" s="45">
        <v>0.93333333333333335</v>
      </c>
      <c r="AK20" s="45">
        <v>0.94413407821229045</v>
      </c>
      <c r="AL20" s="45">
        <v>1</v>
      </c>
      <c r="AM20" s="46">
        <v>0.96666666666666667</v>
      </c>
      <c r="AN20" s="45"/>
      <c r="AO20" s="47">
        <v>0.98651252408477841</v>
      </c>
      <c r="AP20" s="45">
        <v>0.98903508771929827</v>
      </c>
      <c r="AQ20" s="45">
        <v>0.98886827458256032</v>
      </c>
      <c r="AR20" s="45">
        <v>0.99729729729729732</v>
      </c>
      <c r="AS20" s="46">
        <v>0.98991507430997872</v>
      </c>
      <c r="AT20" s="27"/>
    </row>
    <row r="21" spans="1:46" hidden="1" x14ac:dyDescent="0.25">
      <c r="A21" s="26"/>
      <c r="B21" s="37" t="s">
        <v>21</v>
      </c>
      <c r="C21" s="45">
        <v>0.87349397590361444</v>
      </c>
      <c r="D21" s="45">
        <v>0.87539432176656151</v>
      </c>
      <c r="E21" s="46">
        <v>0.87474120082815732</v>
      </c>
      <c r="F21" s="45">
        <v>0.86381842456608815</v>
      </c>
      <c r="G21" s="45">
        <v>0.90082644628099173</v>
      </c>
      <c r="H21" s="46">
        <v>0.87589928057553956</v>
      </c>
      <c r="I21" s="45">
        <v>0.83793103448275863</v>
      </c>
      <c r="J21" s="45">
        <v>0.89958158995815896</v>
      </c>
      <c r="K21" s="46">
        <v>0.86578449905482047</v>
      </c>
      <c r="L21" s="45">
        <v>0.87295081967213117</v>
      </c>
      <c r="M21" s="45">
        <v>0.88326848249027234</v>
      </c>
      <c r="N21" s="46">
        <v>0.8782435129740519</v>
      </c>
      <c r="O21" s="45">
        <v>0.8577285772857729</v>
      </c>
      <c r="P21" s="45">
        <v>0.8891382405745063</v>
      </c>
      <c r="Q21" s="46">
        <v>0.87272337690164992</v>
      </c>
      <c r="R21" s="45"/>
      <c r="S21" s="47">
        <v>0.95138888888888884</v>
      </c>
      <c r="T21" s="45">
        <v>0.90252707581227432</v>
      </c>
      <c r="U21" s="46">
        <v>0.91923990498812347</v>
      </c>
      <c r="V21" s="45">
        <v>0.93498452012383904</v>
      </c>
      <c r="W21" s="45">
        <v>0.90445859872611467</v>
      </c>
      <c r="X21" s="46">
        <v>0.92500000000000004</v>
      </c>
      <c r="Y21" s="45">
        <v>0.948509485094851</v>
      </c>
      <c r="Z21" s="45">
        <v>0.89003436426116833</v>
      </c>
      <c r="AA21" s="46">
        <v>0.92272727272727273</v>
      </c>
      <c r="AB21" s="45">
        <v>0.95977011494252873</v>
      </c>
      <c r="AC21" s="45">
        <v>0.90865384615384615</v>
      </c>
      <c r="AD21" s="46">
        <v>0.93193717277486909</v>
      </c>
      <c r="AE21" s="45">
        <v>0.94653465346534649</v>
      </c>
      <c r="AF21" s="45">
        <v>0.90032154340836013</v>
      </c>
      <c r="AG21" s="46">
        <v>0.92434379825012869</v>
      </c>
      <c r="AH21" s="45"/>
      <c r="AI21" s="47">
        <v>0.97881355932203384</v>
      </c>
      <c r="AJ21" s="45">
        <v>0.94047619047619047</v>
      </c>
      <c r="AK21" s="45">
        <v>0.97814207650273222</v>
      </c>
      <c r="AL21" s="45">
        <v>0.98290598290598286</v>
      </c>
      <c r="AM21" s="46">
        <v>0.97419354838709682</v>
      </c>
      <c r="AN21" s="45"/>
      <c r="AO21" s="47">
        <v>0.98348623853211015</v>
      </c>
      <c r="AP21" s="45">
        <v>0.98023715415019763</v>
      </c>
      <c r="AQ21" s="45">
        <v>0.97014925373134331</v>
      </c>
      <c r="AR21" s="45">
        <v>0.99744897959183676</v>
      </c>
      <c r="AS21" s="46">
        <v>0.98142717497556209</v>
      </c>
      <c r="AT21" s="27"/>
    </row>
    <row r="22" spans="1:46" hidden="1" x14ac:dyDescent="0.25">
      <c r="A22" s="26"/>
      <c r="B22" s="37" t="s">
        <v>22</v>
      </c>
      <c r="C22" s="45">
        <v>0.9233449477351916</v>
      </c>
      <c r="D22" s="45">
        <v>0.91776315789473684</v>
      </c>
      <c r="E22" s="46">
        <v>0.9195530726256983</v>
      </c>
      <c r="F22" s="45">
        <v>0.86440677966101698</v>
      </c>
      <c r="G22" s="45">
        <v>0.89473684210526316</v>
      </c>
      <c r="H22" s="46">
        <v>0.87376014427412085</v>
      </c>
      <c r="I22" s="45">
        <v>0.86717892425905596</v>
      </c>
      <c r="J22" s="45">
        <v>0.92295081967213111</v>
      </c>
      <c r="K22" s="46">
        <v>0.88954635108481261</v>
      </c>
      <c r="L22" s="45">
        <v>0.87242798353909468</v>
      </c>
      <c r="M22" s="45">
        <v>0.90476190476190477</v>
      </c>
      <c r="N22" s="46">
        <v>0.88888888888888884</v>
      </c>
      <c r="O22" s="45">
        <v>0.87392900856793143</v>
      </c>
      <c r="P22" s="45">
        <v>0.91230620155038755</v>
      </c>
      <c r="Q22" s="46">
        <v>0.89147286821705429</v>
      </c>
      <c r="R22" s="45"/>
      <c r="S22" s="47">
        <v>0.94557823129251706</v>
      </c>
      <c r="T22" s="45">
        <v>0.88967971530249113</v>
      </c>
      <c r="U22" s="46">
        <v>0.90887850467289721</v>
      </c>
      <c r="V22" s="45">
        <v>0.94551282051282048</v>
      </c>
      <c r="W22" s="45">
        <v>0.87142857142857144</v>
      </c>
      <c r="X22" s="46">
        <v>0.92256637168141598</v>
      </c>
      <c r="Y22" s="45">
        <v>0.95324675324675323</v>
      </c>
      <c r="Z22" s="45">
        <v>0.85820895522388063</v>
      </c>
      <c r="AA22" s="46">
        <v>0.91424196018376724</v>
      </c>
      <c r="AB22" s="45">
        <v>0.97596153846153844</v>
      </c>
      <c r="AC22" s="45">
        <v>0.89175257731958768</v>
      </c>
      <c r="AD22" s="46">
        <v>0.93532338308457708</v>
      </c>
      <c r="AE22" s="45">
        <v>0.95437262357414454</v>
      </c>
      <c r="AF22" s="45">
        <v>0.87768969422423559</v>
      </c>
      <c r="AG22" s="46">
        <v>0.91937984496124026</v>
      </c>
      <c r="AH22" s="45"/>
      <c r="AI22" s="47">
        <v>0.97169811320754718</v>
      </c>
      <c r="AJ22" s="45">
        <v>0.97938144329896903</v>
      </c>
      <c r="AK22" s="45">
        <v>0.94791666666666663</v>
      </c>
      <c r="AL22" s="45">
        <v>1</v>
      </c>
      <c r="AM22" s="46">
        <v>0.97239263803680986</v>
      </c>
      <c r="AN22" s="45"/>
      <c r="AO22" s="47">
        <v>0.99229287090558771</v>
      </c>
      <c r="AP22" s="45">
        <v>0.98635477582845998</v>
      </c>
      <c r="AQ22" s="45">
        <v>0.96918335901386754</v>
      </c>
      <c r="AR22" s="45">
        <v>0.99765807962529274</v>
      </c>
      <c r="AS22" s="46">
        <v>0.98481973434535108</v>
      </c>
      <c r="AT22" s="27"/>
    </row>
    <row r="23" spans="1:46" hidden="1" x14ac:dyDescent="0.25">
      <c r="A23" s="28"/>
      <c r="B23" s="38" t="s">
        <v>23</v>
      </c>
      <c r="C23" s="48">
        <v>0.83480825958702065</v>
      </c>
      <c r="D23" s="48">
        <v>0.87091988130563802</v>
      </c>
      <c r="E23" s="49">
        <v>0.85883514313919052</v>
      </c>
      <c r="F23" s="48">
        <v>0.79369250985545337</v>
      </c>
      <c r="G23" s="48">
        <v>0.87464387464387461</v>
      </c>
      <c r="H23" s="49">
        <v>0.81924460431654678</v>
      </c>
      <c r="I23" s="48">
        <v>0.78886554621848737</v>
      </c>
      <c r="J23" s="48">
        <v>0.85735735735735741</v>
      </c>
      <c r="K23" s="49">
        <v>0.81705809641532756</v>
      </c>
      <c r="L23" s="48">
        <v>0.84421052631578952</v>
      </c>
      <c r="M23" s="48">
        <v>0.87634408602150538</v>
      </c>
      <c r="N23" s="49">
        <v>0.86156824782187802</v>
      </c>
      <c r="O23" s="48">
        <v>0.80688563514048284</v>
      </c>
      <c r="P23" s="48">
        <v>0.86883059137394403</v>
      </c>
      <c r="Q23" s="49">
        <v>0.83605527638190957</v>
      </c>
      <c r="R23" s="48"/>
      <c r="S23" s="50">
        <v>0.96</v>
      </c>
      <c r="T23" s="48">
        <v>0.86689419795221845</v>
      </c>
      <c r="U23" s="49">
        <v>0.89841986455981937</v>
      </c>
      <c r="V23" s="48">
        <v>0.91428571428571426</v>
      </c>
      <c r="W23" s="48">
        <v>0.90062111801242239</v>
      </c>
      <c r="X23" s="49">
        <v>0.90966386554621848</v>
      </c>
      <c r="Y23" s="48">
        <v>0.91435768261964734</v>
      </c>
      <c r="Z23" s="48">
        <v>0.86217948717948723</v>
      </c>
      <c r="AA23" s="49">
        <v>0.89139633286318753</v>
      </c>
      <c r="AB23" s="48">
        <v>0.96456692913385822</v>
      </c>
      <c r="AC23" s="48">
        <v>0.87606837606837606</v>
      </c>
      <c r="AD23" s="49">
        <v>0.92213114754098358</v>
      </c>
      <c r="AE23" s="48">
        <v>0.93189964157706096</v>
      </c>
      <c r="AF23" s="48">
        <v>0.873</v>
      </c>
      <c r="AG23" s="49">
        <v>0.90406427221172025</v>
      </c>
      <c r="AH23" s="48"/>
      <c r="AI23" s="50">
        <v>0.9468599033816425</v>
      </c>
      <c r="AJ23" s="48">
        <v>0.97</v>
      </c>
      <c r="AK23" s="48">
        <v>0.91794871794871791</v>
      </c>
      <c r="AL23" s="48">
        <v>0.97674418604651159</v>
      </c>
      <c r="AM23" s="49">
        <v>0.94770206022187009</v>
      </c>
      <c r="AN23" s="48"/>
      <c r="AO23" s="50">
        <v>0.98373983739837401</v>
      </c>
      <c r="AP23" s="48">
        <v>0.96741344195519352</v>
      </c>
      <c r="AQ23" s="48">
        <v>0.97579143389199252</v>
      </c>
      <c r="AR23" s="48">
        <v>0.99484536082474229</v>
      </c>
      <c r="AS23" s="49">
        <v>0.97955974842767291</v>
      </c>
      <c r="AT23" s="27"/>
    </row>
    <row r="24" spans="1:46" hidden="1" x14ac:dyDescent="0.25">
      <c r="A24" s="26" t="s">
        <v>24</v>
      </c>
      <c r="B24" s="37" t="s">
        <v>12</v>
      </c>
      <c r="C24" s="45">
        <v>0.84308510638297873</v>
      </c>
      <c r="D24" s="45">
        <v>0.86383601756954609</v>
      </c>
      <c r="E24" s="46">
        <v>0.85646836638338053</v>
      </c>
      <c r="F24" s="45">
        <v>0.83701657458563539</v>
      </c>
      <c r="G24" s="45">
        <v>0.85529715762273906</v>
      </c>
      <c r="H24" s="46">
        <v>0.84338433843384342</v>
      </c>
      <c r="I24" s="45">
        <v>0.81626187961985219</v>
      </c>
      <c r="J24" s="45">
        <v>0.87652645861601086</v>
      </c>
      <c r="K24" s="46">
        <v>0.84263657957244653</v>
      </c>
      <c r="L24" s="45">
        <v>0.81399317406143346</v>
      </c>
      <c r="M24" s="45">
        <v>0.83038869257950532</v>
      </c>
      <c r="N24" s="46">
        <v>0.82204861111111116</v>
      </c>
      <c r="O24" s="45">
        <v>0.82529434105582988</v>
      </c>
      <c r="P24" s="45">
        <v>0.8584070796460177</v>
      </c>
      <c r="Q24" s="46">
        <v>0.84099081102676787</v>
      </c>
      <c r="R24" s="45"/>
      <c r="S24" s="47">
        <v>0.91666666666666663</v>
      </c>
      <c r="T24" s="45">
        <v>0.80792682926829273</v>
      </c>
      <c r="U24" s="46">
        <v>0.84297520661157022</v>
      </c>
      <c r="V24" s="45">
        <v>0.96100278551532037</v>
      </c>
      <c r="W24" s="45">
        <v>0.92810457516339873</v>
      </c>
      <c r="X24" s="46">
        <v>0.951171875</v>
      </c>
      <c r="Y24" s="45">
        <v>0.93586698337292162</v>
      </c>
      <c r="Z24" s="45">
        <v>0.91318327974276525</v>
      </c>
      <c r="AA24" s="46">
        <v>0.92622950819672134</v>
      </c>
      <c r="AB24" s="45">
        <v>0.94537815126050417</v>
      </c>
      <c r="AC24" s="45">
        <v>0.87168141592920356</v>
      </c>
      <c r="AD24" s="46">
        <v>0.90948275862068961</v>
      </c>
      <c r="AE24" s="45">
        <v>0.94293015332197616</v>
      </c>
      <c r="AF24" s="45">
        <v>0.87229862475442044</v>
      </c>
      <c r="AG24" s="46">
        <v>0.91012773722627738</v>
      </c>
      <c r="AH24" s="45"/>
      <c r="AI24" s="47">
        <v>0.94696969696969702</v>
      </c>
      <c r="AJ24" s="45">
        <v>0.94897959183673475</v>
      </c>
      <c r="AK24" s="45">
        <v>0.95798319327731096</v>
      </c>
      <c r="AL24" s="45">
        <v>0.96478873239436624</v>
      </c>
      <c r="AM24" s="46">
        <v>0.95417789757412397</v>
      </c>
      <c r="AN24" s="45"/>
      <c r="AO24" s="47">
        <v>0.98807495741056217</v>
      </c>
      <c r="AP24" s="45">
        <v>0.98148148148148151</v>
      </c>
      <c r="AQ24" s="45">
        <v>0.96444444444444444</v>
      </c>
      <c r="AR24" s="45">
        <v>0.98727735368956748</v>
      </c>
      <c r="AS24" s="46">
        <v>0.9790432801822323</v>
      </c>
      <c r="AT24" s="27"/>
    </row>
    <row r="25" spans="1:46" hidden="1" x14ac:dyDescent="0.25">
      <c r="A25" s="26"/>
      <c r="B25" s="37" t="s">
        <v>13</v>
      </c>
      <c r="C25" s="45">
        <v>0.87650602409638556</v>
      </c>
      <c r="D25" s="45">
        <v>0.8972712680577849</v>
      </c>
      <c r="E25" s="46">
        <v>0.89005235602094246</v>
      </c>
      <c r="F25" s="45">
        <v>0.76783398184176399</v>
      </c>
      <c r="G25" s="45">
        <v>0.88953488372093026</v>
      </c>
      <c r="H25" s="46">
        <v>0.80538116591928255</v>
      </c>
      <c r="I25" s="45">
        <v>0.81632653061224492</v>
      </c>
      <c r="J25" s="45">
        <v>0.88639999999999997</v>
      </c>
      <c r="K25" s="46">
        <v>0.84538818845388186</v>
      </c>
      <c r="L25" s="45">
        <v>0.81086519114688127</v>
      </c>
      <c r="M25" s="45">
        <v>0.86363636363636365</v>
      </c>
      <c r="N25" s="46">
        <v>0.83858643744030559</v>
      </c>
      <c r="O25" s="45">
        <v>0.80821917808219179</v>
      </c>
      <c r="P25" s="45">
        <v>0.88422035480859007</v>
      </c>
      <c r="Q25" s="46">
        <v>0.84342560553633217</v>
      </c>
      <c r="R25" s="45"/>
      <c r="S25" s="47">
        <v>0.97241379310344822</v>
      </c>
      <c r="T25" s="45">
        <v>0.86581469648562304</v>
      </c>
      <c r="U25" s="46">
        <v>0.89956331877729256</v>
      </c>
      <c r="V25" s="45">
        <v>0.89508196721311473</v>
      </c>
      <c r="W25" s="45">
        <v>0.90714285714285714</v>
      </c>
      <c r="X25" s="46">
        <v>0.898876404494382</v>
      </c>
      <c r="Y25" s="45">
        <v>0.91168831168831166</v>
      </c>
      <c r="Z25" s="45">
        <v>0.875</v>
      </c>
      <c r="AA25" s="46">
        <v>0.8964992389649924</v>
      </c>
      <c r="AB25" s="45">
        <v>0.93670886075949367</v>
      </c>
      <c r="AC25" s="45">
        <v>0.8728070175438597</v>
      </c>
      <c r="AD25" s="46">
        <v>0.90537634408602152</v>
      </c>
      <c r="AE25" s="45">
        <v>0.92070895522388063</v>
      </c>
      <c r="AF25" s="45">
        <v>0.87618048268625393</v>
      </c>
      <c r="AG25" s="46">
        <v>0.89975308641975305</v>
      </c>
      <c r="AH25" s="45"/>
      <c r="AI25" s="47">
        <v>0.97083333333333333</v>
      </c>
      <c r="AJ25" s="45">
        <v>0.96907216494845361</v>
      </c>
      <c r="AK25" s="45">
        <v>0.90677966101694918</v>
      </c>
      <c r="AL25" s="45">
        <v>0.94557823129251706</v>
      </c>
      <c r="AM25" s="46">
        <v>0.94444444444444442</v>
      </c>
      <c r="AN25" s="45"/>
      <c r="AO25" s="47">
        <v>0.97636363636363632</v>
      </c>
      <c r="AP25" s="45">
        <v>0.97679324894514763</v>
      </c>
      <c r="AQ25" s="45">
        <v>0.96739130434782605</v>
      </c>
      <c r="AR25" s="45">
        <v>0.98525798525798525</v>
      </c>
      <c r="AS25" s="46">
        <v>0.97542168674698793</v>
      </c>
      <c r="AT25" s="27"/>
    </row>
    <row r="26" spans="1:46" hidden="1" x14ac:dyDescent="0.25">
      <c r="A26" s="26"/>
      <c r="B26" s="37" t="s">
        <v>14</v>
      </c>
      <c r="C26" s="45">
        <v>0.84730538922155685</v>
      </c>
      <c r="D26" s="45">
        <v>0.85269121813031157</v>
      </c>
      <c r="E26" s="46">
        <v>0.85096153846153844</v>
      </c>
      <c r="F26" s="45">
        <v>0.82938978829389787</v>
      </c>
      <c r="G26" s="45">
        <v>0.8812664907651715</v>
      </c>
      <c r="H26" s="46">
        <v>0.84602368866328259</v>
      </c>
      <c r="I26" s="45">
        <v>0.81947743467933487</v>
      </c>
      <c r="J26" s="45">
        <v>0.86974789915966388</v>
      </c>
      <c r="K26" s="46">
        <v>0.84254498714652959</v>
      </c>
      <c r="L26" s="45">
        <v>0.81285444234404536</v>
      </c>
      <c r="M26" s="45">
        <v>0.87934186471663622</v>
      </c>
      <c r="N26" s="46">
        <v>0.84665427509293678</v>
      </c>
      <c r="O26" s="45">
        <v>0.82496012759170656</v>
      </c>
      <c r="P26" s="45">
        <v>0.86871270247229326</v>
      </c>
      <c r="Q26" s="46">
        <v>0.84610630407911003</v>
      </c>
      <c r="R26" s="45"/>
      <c r="S26" s="47">
        <v>0.91379310344827591</v>
      </c>
      <c r="T26" s="45">
        <v>0.84013605442176875</v>
      </c>
      <c r="U26" s="46">
        <v>0.86752136752136755</v>
      </c>
      <c r="V26" s="45">
        <v>0.95170454545454541</v>
      </c>
      <c r="W26" s="45">
        <v>0.90849673202614378</v>
      </c>
      <c r="X26" s="46">
        <v>0.93861386138613856</v>
      </c>
      <c r="Y26" s="45">
        <v>0.93</v>
      </c>
      <c r="Z26" s="45">
        <v>0.89534883720930236</v>
      </c>
      <c r="AA26" s="46">
        <v>0.91397849462365588</v>
      </c>
      <c r="AB26" s="45">
        <v>0.93280632411067199</v>
      </c>
      <c r="AC26" s="45">
        <v>0.89082969432314407</v>
      </c>
      <c r="AD26" s="46">
        <v>0.91286307053941906</v>
      </c>
      <c r="AE26" s="45">
        <v>0.93469041560644617</v>
      </c>
      <c r="AF26" s="45">
        <v>0.88039215686274508</v>
      </c>
      <c r="AG26" s="46">
        <v>0.90950432014552074</v>
      </c>
      <c r="AH26" s="45"/>
      <c r="AI26" s="47">
        <v>0.94761904761904758</v>
      </c>
      <c r="AJ26" s="45">
        <v>0.91860465116279066</v>
      </c>
      <c r="AK26" s="45">
        <v>0.92788461538461542</v>
      </c>
      <c r="AL26" s="45">
        <v>0.93162393162393164</v>
      </c>
      <c r="AM26" s="46">
        <v>0.93397745571658619</v>
      </c>
      <c r="AN26" s="45"/>
      <c r="AO26" s="47">
        <v>0.96557971014492749</v>
      </c>
      <c r="AP26" s="45">
        <v>0.96572580645161288</v>
      </c>
      <c r="AQ26" s="45">
        <v>0.95921450151057397</v>
      </c>
      <c r="AR26" s="45">
        <v>0.97409326424870468</v>
      </c>
      <c r="AS26" s="46">
        <v>0.96517175572519087</v>
      </c>
      <c r="AT26" s="27"/>
    </row>
    <row r="27" spans="1:46" hidden="1" x14ac:dyDescent="0.25">
      <c r="A27" s="26"/>
      <c r="B27" s="37" t="s">
        <v>15</v>
      </c>
      <c r="C27" s="45">
        <v>0.94920634920634916</v>
      </c>
      <c r="D27" s="45">
        <v>0.9049034175334324</v>
      </c>
      <c r="E27" s="46">
        <v>0.91902834008097167</v>
      </c>
      <c r="F27" s="45">
        <v>0.88669950738916259</v>
      </c>
      <c r="G27" s="45">
        <v>0.90406976744186052</v>
      </c>
      <c r="H27" s="46">
        <v>0.8918685121107266</v>
      </c>
      <c r="I27" s="45">
        <v>0.86368977673325498</v>
      </c>
      <c r="J27" s="45">
        <v>0.93293591654247388</v>
      </c>
      <c r="K27" s="46">
        <v>0.89421813403416561</v>
      </c>
      <c r="L27" s="45">
        <v>0.87822878228782286</v>
      </c>
      <c r="M27" s="45">
        <v>0.90671641791044777</v>
      </c>
      <c r="N27" s="46">
        <v>0.89239332096474955</v>
      </c>
      <c r="O27" s="45">
        <v>0.88492063492063489</v>
      </c>
      <c r="P27" s="45">
        <v>0.91366906474820142</v>
      </c>
      <c r="Q27" s="46">
        <v>0.89839797639123098</v>
      </c>
      <c r="R27" s="45"/>
      <c r="S27" s="47">
        <v>0.94936708860759489</v>
      </c>
      <c r="T27" s="45">
        <v>0.90753424657534243</v>
      </c>
      <c r="U27" s="46">
        <v>0.92222222222222228</v>
      </c>
      <c r="V27" s="45">
        <v>0.95317725752508364</v>
      </c>
      <c r="W27" s="45">
        <v>0.91025641025641024</v>
      </c>
      <c r="X27" s="46">
        <v>0.93846153846153846</v>
      </c>
      <c r="Y27" s="45">
        <v>0.93370165745856348</v>
      </c>
      <c r="Z27" s="45">
        <v>0.93918918918918914</v>
      </c>
      <c r="AA27" s="46">
        <v>0.93617021276595747</v>
      </c>
      <c r="AB27" s="45">
        <v>0.96410256410256412</v>
      </c>
      <c r="AC27" s="45">
        <v>0.94818652849740936</v>
      </c>
      <c r="AD27" s="46">
        <v>0.95618556701030932</v>
      </c>
      <c r="AE27" s="45">
        <v>0.94773175542406307</v>
      </c>
      <c r="AF27" s="45">
        <v>0.92636072572038419</v>
      </c>
      <c r="AG27" s="46">
        <v>0.93746796514607889</v>
      </c>
      <c r="AH27" s="45"/>
      <c r="AI27" s="47">
        <v>0.95588235294117652</v>
      </c>
      <c r="AJ27" s="45">
        <v>0.97826086956521741</v>
      </c>
      <c r="AK27" s="45">
        <v>0.96116504854368934</v>
      </c>
      <c r="AL27" s="45">
        <v>0.96039603960396036</v>
      </c>
      <c r="AM27" s="46">
        <v>0.96185737976782748</v>
      </c>
      <c r="AN27" s="45"/>
      <c r="AO27" s="47">
        <v>0.97363465160075324</v>
      </c>
      <c r="AP27" s="45">
        <v>0.97171717171717176</v>
      </c>
      <c r="AQ27" s="45">
        <v>0.95366795366795365</v>
      </c>
      <c r="AR27" s="45">
        <v>0.9920844327176781</v>
      </c>
      <c r="AS27" s="46">
        <v>0.97139885595423814</v>
      </c>
      <c r="AT27" s="27"/>
    </row>
    <row r="28" spans="1:46" hidden="1" x14ac:dyDescent="0.25">
      <c r="A28" s="26"/>
      <c r="B28" s="37" t="s">
        <v>16</v>
      </c>
      <c r="C28" s="45">
        <v>0.93292682926829273</v>
      </c>
      <c r="D28" s="45">
        <v>0.89465648854961832</v>
      </c>
      <c r="E28" s="46">
        <v>0.90742624618514756</v>
      </c>
      <c r="F28" s="45">
        <v>0.87851662404092068</v>
      </c>
      <c r="G28" s="45">
        <v>0.92286501377410468</v>
      </c>
      <c r="H28" s="46">
        <v>0.89257641921397379</v>
      </c>
      <c r="I28" s="45">
        <v>0.84222222222222221</v>
      </c>
      <c r="J28" s="45">
        <v>0.92241379310344829</v>
      </c>
      <c r="K28" s="46">
        <v>0.8771929824561403</v>
      </c>
      <c r="L28" s="45">
        <v>0.91321499013806706</v>
      </c>
      <c r="M28" s="45">
        <v>0.90421455938697315</v>
      </c>
      <c r="N28" s="46">
        <v>0.90864917395529643</v>
      </c>
      <c r="O28" s="45">
        <v>0.87961859356376637</v>
      </c>
      <c r="P28" s="45">
        <v>0.91010733452593917</v>
      </c>
      <c r="Q28" s="46">
        <v>0.89396170839469813</v>
      </c>
      <c r="R28" s="45"/>
      <c r="S28" s="47">
        <v>0.9503105590062112</v>
      </c>
      <c r="T28" s="45">
        <v>0.88967971530249113</v>
      </c>
      <c r="U28" s="46">
        <v>0.91176470588235292</v>
      </c>
      <c r="V28" s="45">
        <v>0.93134328358208951</v>
      </c>
      <c r="W28" s="45">
        <v>0.91017964071856283</v>
      </c>
      <c r="X28" s="46">
        <v>0.92430278884462147</v>
      </c>
      <c r="Y28" s="45">
        <v>0.92124105011933177</v>
      </c>
      <c r="Z28" s="45">
        <v>0.90301003344481601</v>
      </c>
      <c r="AA28" s="46">
        <v>0.91364902506963785</v>
      </c>
      <c r="AB28" s="45">
        <v>0.96581196581196582</v>
      </c>
      <c r="AC28" s="45">
        <v>0.92543859649122806</v>
      </c>
      <c r="AD28" s="46">
        <v>0.94588744588744589</v>
      </c>
      <c r="AE28" s="45">
        <v>0.93733681462140994</v>
      </c>
      <c r="AF28" s="45">
        <v>0.90564102564102567</v>
      </c>
      <c r="AG28" s="46">
        <v>0.92278719397363462</v>
      </c>
      <c r="AH28" s="45"/>
      <c r="AI28" s="47">
        <v>0.96595744680851059</v>
      </c>
      <c r="AJ28" s="45">
        <v>0.97647058823529409</v>
      </c>
      <c r="AK28" s="45">
        <v>0.88524590163934425</v>
      </c>
      <c r="AL28" s="45">
        <v>0.97744360902255634</v>
      </c>
      <c r="AM28" s="46">
        <v>0.94654088050314467</v>
      </c>
      <c r="AN28" s="45"/>
      <c r="AO28" s="47">
        <v>0.97773654916512054</v>
      </c>
      <c r="AP28" s="45">
        <v>0.94851485148514847</v>
      </c>
      <c r="AQ28" s="45">
        <v>0.96</v>
      </c>
      <c r="AR28" s="45">
        <v>0.98139534883720925</v>
      </c>
      <c r="AS28" s="46">
        <v>0.96624879459980717</v>
      </c>
      <c r="AT28" s="27"/>
    </row>
    <row r="29" spans="1:46" hidden="1" x14ac:dyDescent="0.25">
      <c r="A29" s="26"/>
      <c r="B29" s="37" t="s">
        <v>17</v>
      </c>
      <c r="C29" s="45">
        <v>0.91756272401433692</v>
      </c>
      <c r="D29" s="45">
        <v>0.88872403560830859</v>
      </c>
      <c r="E29" s="46">
        <v>0.89716684155299053</v>
      </c>
      <c r="F29" s="45">
        <v>0.8684546615581098</v>
      </c>
      <c r="G29" s="45">
        <v>0.91830985915492958</v>
      </c>
      <c r="H29" s="46">
        <v>0.8840070298769771</v>
      </c>
      <c r="I29" s="45">
        <v>0.85251798561151082</v>
      </c>
      <c r="J29" s="45">
        <v>0.91654247391952315</v>
      </c>
      <c r="K29" s="46">
        <v>0.88106312292358802</v>
      </c>
      <c r="L29" s="45">
        <v>0.92110453648915191</v>
      </c>
      <c r="M29" s="45">
        <v>0.94035785288270379</v>
      </c>
      <c r="N29" s="46">
        <v>0.93069306930693074</v>
      </c>
      <c r="O29" s="45">
        <v>0.87973366625052019</v>
      </c>
      <c r="P29" s="45">
        <v>0.91375397185655927</v>
      </c>
      <c r="Q29" s="46">
        <v>0.89600521059487626</v>
      </c>
      <c r="R29" s="45"/>
      <c r="S29" s="47">
        <v>0.97674418604651159</v>
      </c>
      <c r="T29" s="45">
        <v>0.87976539589442815</v>
      </c>
      <c r="U29" s="46">
        <v>0.90638297872340423</v>
      </c>
      <c r="V29" s="45">
        <v>0.93971631205673756</v>
      </c>
      <c r="W29" s="45">
        <v>0.93630573248407645</v>
      </c>
      <c r="X29" s="46">
        <v>0.93849658314350792</v>
      </c>
      <c r="Y29" s="45">
        <v>0.93279569892473113</v>
      </c>
      <c r="Z29" s="45">
        <v>0.9263157894736842</v>
      </c>
      <c r="AA29" s="46">
        <v>0.9299847792998478</v>
      </c>
      <c r="AB29" s="45">
        <v>0.96581196581196582</v>
      </c>
      <c r="AC29" s="45">
        <v>0.93055555555555558</v>
      </c>
      <c r="AD29" s="46">
        <v>0.94888888888888889</v>
      </c>
      <c r="AE29" s="45">
        <v>0.94788593903638152</v>
      </c>
      <c r="AF29" s="45">
        <v>0.91291291291291288</v>
      </c>
      <c r="AG29" s="46">
        <v>0.93055555555555558</v>
      </c>
      <c r="AH29" s="45"/>
      <c r="AI29" s="47">
        <v>0.93073593073593075</v>
      </c>
      <c r="AJ29" s="45">
        <v>0.90721649484536082</v>
      </c>
      <c r="AK29" s="45">
        <v>0.94318181818181823</v>
      </c>
      <c r="AL29" s="45">
        <v>0.95959595959595956</v>
      </c>
      <c r="AM29" s="46">
        <v>0.93532338308457708</v>
      </c>
      <c r="AN29" s="45"/>
      <c r="AO29" s="47">
        <v>0.97560975609756095</v>
      </c>
      <c r="AP29" s="45">
        <v>0.96610169491525422</v>
      </c>
      <c r="AQ29" s="45">
        <v>0.96923076923076923</v>
      </c>
      <c r="AR29" s="45">
        <v>0.97680412371134018</v>
      </c>
      <c r="AS29" s="46">
        <v>0.97160557563242123</v>
      </c>
      <c r="AT29" s="27"/>
    </row>
    <row r="30" spans="1:46" hidden="1" x14ac:dyDescent="0.25">
      <c r="A30" s="26"/>
      <c r="B30" s="37" t="s">
        <v>18</v>
      </c>
      <c r="C30" s="45">
        <v>0.84228187919463082</v>
      </c>
      <c r="D30" s="45">
        <v>0.8721910112359551</v>
      </c>
      <c r="E30" s="46">
        <v>0.86336633663366336</v>
      </c>
      <c r="F30" s="45">
        <v>0.84696569920844322</v>
      </c>
      <c r="G30" s="45">
        <v>0.91764705882352937</v>
      </c>
      <c r="H30" s="46">
        <v>0.87235841081994925</v>
      </c>
      <c r="I30" s="45">
        <v>0.82519001085776333</v>
      </c>
      <c r="J30" s="45">
        <v>0.9028571428571428</v>
      </c>
      <c r="K30" s="46">
        <v>0.85872917951881556</v>
      </c>
      <c r="L30" s="45">
        <v>0.88441330998248691</v>
      </c>
      <c r="M30" s="45">
        <v>0.89323843416370108</v>
      </c>
      <c r="N30" s="46">
        <v>0.88879082082965577</v>
      </c>
      <c r="O30" s="45">
        <v>0.84693877551020413</v>
      </c>
      <c r="P30" s="45">
        <v>0.89412255106294292</v>
      </c>
      <c r="Q30" s="46">
        <v>0.86982009298564789</v>
      </c>
      <c r="R30" s="45"/>
      <c r="S30" s="47">
        <v>0.94512195121951215</v>
      </c>
      <c r="T30" s="45">
        <v>0.86750788643533128</v>
      </c>
      <c r="U30" s="46">
        <v>0.89397089397089402</v>
      </c>
      <c r="V30" s="45">
        <v>0.9327731092436975</v>
      </c>
      <c r="W30" s="45">
        <v>0.93406593406593408</v>
      </c>
      <c r="X30" s="46">
        <v>0.93320964749536173</v>
      </c>
      <c r="Y30" s="45">
        <v>0.94379391100702581</v>
      </c>
      <c r="Z30" s="45">
        <v>0.87042253521126756</v>
      </c>
      <c r="AA30" s="46">
        <v>0.91048593350383633</v>
      </c>
      <c r="AB30" s="45">
        <v>0.97199999999999998</v>
      </c>
      <c r="AC30" s="45">
        <v>0.87692307692307692</v>
      </c>
      <c r="AD30" s="46">
        <v>0.92352941176470593</v>
      </c>
      <c r="AE30" s="45">
        <v>0.94657762938230383</v>
      </c>
      <c r="AF30" s="45">
        <v>0.88150807899461403</v>
      </c>
      <c r="AG30" s="46">
        <v>0.91522491349480972</v>
      </c>
      <c r="AH30" s="45"/>
      <c r="AI30" s="47">
        <v>0.96216216216216222</v>
      </c>
      <c r="AJ30" s="45">
        <v>0.94936708860759489</v>
      </c>
      <c r="AK30" s="45">
        <v>0.89130434782608692</v>
      </c>
      <c r="AL30" s="45">
        <v>0.95798319327731096</v>
      </c>
      <c r="AM30" s="46">
        <v>0.93650793650793651</v>
      </c>
      <c r="AN30" s="45"/>
      <c r="AO30" s="47">
        <v>0.97478991596638653</v>
      </c>
      <c r="AP30" s="45">
        <v>0.94388777555110226</v>
      </c>
      <c r="AQ30" s="45">
        <v>0.94404332129963897</v>
      </c>
      <c r="AR30" s="45">
        <v>0.97179487179487178</v>
      </c>
      <c r="AS30" s="46">
        <v>0.95726941115164144</v>
      </c>
      <c r="AT30" s="27"/>
    </row>
    <row r="31" spans="1:46" hidden="1" x14ac:dyDescent="0.25">
      <c r="A31" s="30"/>
      <c r="B31" s="37" t="s">
        <v>19</v>
      </c>
      <c r="C31" s="45">
        <v>0.85810810810810811</v>
      </c>
      <c r="D31" s="45">
        <v>0.8766917293233083</v>
      </c>
      <c r="E31" s="46">
        <v>0.87096774193548387</v>
      </c>
      <c r="F31" s="45">
        <v>0.87596899224806202</v>
      </c>
      <c r="G31" s="45">
        <v>0.90099009900990101</v>
      </c>
      <c r="H31" s="46">
        <v>0.88455008488964348</v>
      </c>
      <c r="I31" s="45">
        <v>0.83675675675675676</v>
      </c>
      <c r="J31" s="45">
        <v>0.89495225102319231</v>
      </c>
      <c r="K31" s="46">
        <v>0.86248492159227985</v>
      </c>
      <c r="L31" s="45">
        <v>0.8574181117533719</v>
      </c>
      <c r="M31" s="45">
        <v>0.90230905861456479</v>
      </c>
      <c r="N31" s="46">
        <v>0.88077634011090578</v>
      </c>
      <c r="O31" s="45">
        <v>0.85560859188544158</v>
      </c>
      <c r="P31" s="45">
        <v>0.89260042283298102</v>
      </c>
      <c r="Q31" s="46">
        <v>0.87353965976634551</v>
      </c>
      <c r="R31" s="45"/>
      <c r="S31" s="47">
        <v>0.93959731543624159</v>
      </c>
      <c r="T31" s="45">
        <v>0.90718562874251496</v>
      </c>
      <c r="U31" s="46">
        <v>0.917184265010352</v>
      </c>
      <c r="V31" s="45">
        <v>0.91874999999999996</v>
      </c>
      <c r="W31" s="45">
        <v>0.94871794871794868</v>
      </c>
      <c r="X31" s="46">
        <v>0.9285714285714286</v>
      </c>
      <c r="Y31" s="45">
        <v>0.90617283950617289</v>
      </c>
      <c r="Z31" s="45">
        <v>0.86645962732919257</v>
      </c>
      <c r="AA31" s="46">
        <v>0.88858321870701518</v>
      </c>
      <c r="AB31" s="45">
        <v>0.94666666666666666</v>
      </c>
      <c r="AC31" s="45">
        <v>0.89211618257261416</v>
      </c>
      <c r="AD31" s="46">
        <v>0.91845493562231761</v>
      </c>
      <c r="AE31" s="45">
        <v>0.92265696087352134</v>
      </c>
      <c r="AF31" s="45">
        <v>0.89743589743589747</v>
      </c>
      <c r="AG31" s="46">
        <v>0.91031598513011147</v>
      </c>
      <c r="AH31" s="45"/>
      <c r="AI31" s="47">
        <v>0.93604651162790697</v>
      </c>
      <c r="AJ31" s="45">
        <v>0.88349514563106801</v>
      </c>
      <c r="AK31" s="45">
        <v>0.88571428571428568</v>
      </c>
      <c r="AL31" s="45">
        <v>1</v>
      </c>
      <c r="AM31" s="46">
        <v>0.9193825042881647</v>
      </c>
      <c r="AN31" s="45"/>
      <c r="AO31" s="47">
        <v>0.95353982300884954</v>
      </c>
      <c r="AP31" s="45">
        <v>0.95216400911161736</v>
      </c>
      <c r="AQ31" s="45">
        <v>0.96108291032148896</v>
      </c>
      <c r="AR31" s="45">
        <v>0.98452012383900933</v>
      </c>
      <c r="AS31" s="46">
        <v>0.96121883656509699</v>
      </c>
      <c r="AT31" s="27"/>
    </row>
    <row r="32" spans="1:46" hidden="1" x14ac:dyDescent="0.25">
      <c r="B32" s="37" t="s">
        <v>20</v>
      </c>
      <c r="C32" s="45">
        <v>0.89169675090252709</v>
      </c>
      <c r="D32" s="45">
        <v>0.90206185567010311</v>
      </c>
      <c r="E32" s="46">
        <v>0.89871944121071012</v>
      </c>
      <c r="F32" s="45">
        <v>0.86920980926430513</v>
      </c>
      <c r="G32" s="45">
        <v>0.90090090090090091</v>
      </c>
      <c r="H32" s="46">
        <v>0.87910028116213679</v>
      </c>
      <c r="I32" s="45">
        <v>0.83863636363636362</v>
      </c>
      <c r="J32" s="45">
        <v>0.90121580547112456</v>
      </c>
      <c r="K32" s="46">
        <v>0.86540962288686607</v>
      </c>
      <c r="L32" s="45">
        <v>0.84865900383141768</v>
      </c>
      <c r="M32" s="45">
        <v>0.9</v>
      </c>
      <c r="N32" s="46">
        <v>0.87351778656126478</v>
      </c>
      <c r="O32" s="45">
        <v>0.85619560712805631</v>
      </c>
      <c r="P32" s="45">
        <v>0.90111488124091133</v>
      </c>
      <c r="Q32" s="46">
        <v>0.87689901697944594</v>
      </c>
      <c r="R32" s="45"/>
      <c r="S32" s="47">
        <v>0.94736842105263153</v>
      </c>
      <c r="T32" s="45">
        <v>0.90530303030303028</v>
      </c>
      <c r="U32" s="46">
        <v>0.91939546599496225</v>
      </c>
      <c r="V32" s="45">
        <v>0.96610169491525422</v>
      </c>
      <c r="W32" s="45">
        <v>0.95930232558139539</v>
      </c>
      <c r="X32" s="46">
        <v>0.9635974304068522</v>
      </c>
      <c r="Y32" s="45">
        <v>0.91604938271604941</v>
      </c>
      <c r="Z32" s="45">
        <v>0.92705167173252279</v>
      </c>
      <c r="AA32" s="46">
        <v>0.92098092643051777</v>
      </c>
      <c r="AB32" s="45">
        <v>0.95067264573991028</v>
      </c>
      <c r="AC32" s="45">
        <v>0.94285714285714284</v>
      </c>
      <c r="AD32" s="46">
        <v>0.94658119658119655</v>
      </c>
      <c r="AE32" s="45">
        <v>0.94128787878787878</v>
      </c>
      <c r="AF32" s="45">
        <v>0.93069306930693074</v>
      </c>
      <c r="AG32" s="46">
        <v>0.93610842207163603</v>
      </c>
      <c r="AH32" s="45"/>
      <c r="AI32" s="47">
        <v>0.95092024539877296</v>
      </c>
      <c r="AJ32" s="45">
        <v>0.94505494505494503</v>
      </c>
      <c r="AK32" s="45">
        <v>0.90384615384615385</v>
      </c>
      <c r="AL32" s="45">
        <v>0.92741935483870963</v>
      </c>
      <c r="AM32" s="46">
        <v>0.93071161048689144</v>
      </c>
      <c r="AN32" s="45"/>
      <c r="AO32" s="47">
        <v>0.96703296703296704</v>
      </c>
      <c r="AP32" s="45">
        <v>0.97156398104265407</v>
      </c>
      <c r="AQ32" s="45">
        <v>0.96917148362235073</v>
      </c>
      <c r="AR32" s="45">
        <v>0.97593582887700536</v>
      </c>
      <c r="AS32" s="46">
        <v>0.97062146892655365</v>
      </c>
      <c r="AT32" s="27"/>
    </row>
    <row r="33" spans="1:46" hidden="1" x14ac:dyDescent="0.25">
      <c r="B33" s="37" t="s">
        <v>21</v>
      </c>
      <c r="C33" s="45">
        <v>0.92880258899676371</v>
      </c>
      <c r="D33" s="45">
        <v>0.91611842105263153</v>
      </c>
      <c r="E33" s="46">
        <v>0.92039258451472195</v>
      </c>
      <c r="F33" s="45">
        <v>0.83168316831683164</v>
      </c>
      <c r="G33" s="45">
        <v>0.92957746478873238</v>
      </c>
      <c r="H33" s="46">
        <v>0.86156491831470339</v>
      </c>
      <c r="I33" s="45">
        <v>0.8249475890985325</v>
      </c>
      <c r="J33" s="45">
        <v>0.89913544668587897</v>
      </c>
      <c r="K33" s="46">
        <v>0.8561893203883495</v>
      </c>
      <c r="L33" s="45">
        <v>0.8651685393258427</v>
      </c>
      <c r="M33" s="45">
        <v>0.91501976284584985</v>
      </c>
      <c r="N33" s="46">
        <v>0.88942307692307687</v>
      </c>
      <c r="O33" s="45">
        <v>0.84760076775431858</v>
      </c>
      <c r="P33" s="45">
        <v>0.91262135922330101</v>
      </c>
      <c r="Q33" s="46">
        <v>0.87709731543624159</v>
      </c>
      <c r="R33" s="45"/>
      <c r="S33" s="47">
        <v>0.93043478260869561</v>
      </c>
      <c r="T33" s="45">
        <v>0.92142857142857137</v>
      </c>
      <c r="U33" s="46">
        <v>0.92405063291139244</v>
      </c>
      <c r="V33" s="45">
        <v>0.91025641025641024</v>
      </c>
      <c r="W33" s="45">
        <v>0.94</v>
      </c>
      <c r="X33" s="46">
        <v>0.91991341991341991</v>
      </c>
      <c r="Y33" s="45">
        <v>0.94623655913978499</v>
      </c>
      <c r="Z33" s="45">
        <v>0.90689655172413797</v>
      </c>
      <c r="AA33" s="46">
        <v>0.92900302114803623</v>
      </c>
      <c r="AB33" s="45">
        <v>0.9346733668341709</v>
      </c>
      <c r="AC33" s="45">
        <v>0.91555555555555557</v>
      </c>
      <c r="AD33" s="46">
        <v>0.92452830188679247</v>
      </c>
      <c r="AE33" s="45">
        <v>0.93086172344689377</v>
      </c>
      <c r="AF33" s="45">
        <v>0.91851851851851851</v>
      </c>
      <c r="AG33" s="46">
        <v>0.9248584662892434</v>
      </c>
      <c r="AH33" s="45"/>
      <c r="AI33" s="47">
        <v>0.94904458598726116</v>
      </c>
      <c r="AJ33" s="45">
        <v>0.91666666666666663</v>
      </c>
      <c r="AK33" s="45">
        <v>0.92156862745098034</v>
      </c>
      <c r="AL33" s="45">
        <v>0.95061728395061729</v>
      </c>
      <c r="AM33" s="46">
        <v>0.93523600439077936</v>
      </c>
      <c r="AN33" s="45"/>
      <c r="AO33" s="47">
        <v>0.97540983606557374</v>
      </c>
      <c r="AP33" s="45">
        <v>0.95640326975476841</v>
      </c>
      <c r="AQ33" s="45">
        <v>0.9570815450643777</v>
      </c>
      <c r="AR33" s="45">
        <v>0.97916666666666663</v>
      </c>
      <c r="AS33" s="46">
        <v>0.96570275722932075</v>
      </c>
      <c r="AT33" s="27"/>
    </row>
    <row r="34" spans="1:46" hidden="1" x14ac:dyDescent="0.25">
      <c r="B34" s="37" t="s">
        <v>22</v>
      </c>
      <c r="C34" s="45">
        <v>0.9102990033222591</v>
      </c>
      <c r="D34" s="45">
        <v>0.90677966101694918</v>
      </c>
      <c r="E34" s="46">
        <v>0.90796857463524128</v>
      </c>
      <c r="F34" s="45">
        <v>0.83240997229916902</v>
      </c>
      <c r="G34" s="45">
        <v>0.89344262295081966</v>
      </c>
      <c r="H34" s="46">
        <v>0.8529411764705882</v>
      </c>
      <c r="I34" s="45">
        <v>0.82502651113467651</v>
      </c>
      <c r="J34" s="45">
        <v>0.88385269121813026</v>
      </c>
      <c r="K34" s="46">
        <v>0.85021224984839294</v>
      </c>
      <c r="L34" s="45">
        <v>0.89215686274509809</v>
      </c>
      <c r="M34" s="45">
        <v>0.91559633027522935</v>
      </c>
      <c r="N34" s="46">
        <v>0.90426540284360191</v>
      </c>
      <c r="O34" s="45">
        <v>0.85137318255250405</v>
      </c>
      <c r="P34" s="45">
        <v>0.89941096511101037</v>
      </c>
      <c r="Q34" s="46">
        <v>0.8740123852231475</v>
      </c>
      <c r="R34" s="45"/>
      <c r="S34" s="47">
        <v>0.97810218978102192</v>
      </c>
      <c r="T34" s="45">
        <v>0.91320754716981134</v>
      </c>
      <c r="U34" s="46">
        <v>0.93532338308457708</v>
      </c>
      <c r="V34" s="45">
        <v>0.94094488188976377</v>
      </c>
      <c r="W34" s="45">
        <v>0.9296875</v>
      </c>
      <c r="X34" s="46">
        <v>0.93717277486910999</v>
      </c>
      <c r="Y34" s="45">
        <v>0.94615384615384612</v>
      </c>
      <c r="Z34" s="45">
        <v>0.90217391304347827</v>
      </c>
      <c r="AA34" s="46">
        <v>0.92792792792792789</v>
      </c>
      <c r="AB34" s="45">
        <v>0.95061728395061729</v>
      </c>
      <c r="AC34" s="45">
        <v>0.90654205607476634</v>
      </c>
      <c r="AD34" s="46">
        <v>0.92997811816192555</v>
      </c>
      <c r="AE34" s="45">
        <v>0.9501953125</v>
      </c>
      <c r="AF34" s="45">
        <v>0.91053227633069078</v>
      </c>
      <c r="AG34" s="46">
        <v>0.93183009963293129</v>
      </c>
      <c r="AH34" s="45"/>
      <c r="AI34" s="47">
        <v>0.97530864197530864</v>
      </c>
      <c r="AJ34" s="45">
        <v>0.96858638743455494</v>
      </c>
      <c r="AK34" s="45">
        <v>0.90102389078498291</v>
      </c>
      <c r="AL34" s="45">
        <v>0.96969696969696972</v>
      </c>
      <c r="AM34" s="46">
        <v>0.95129224652087474</v>
      </c>
      <c r="AN34" s="45"/>
      <c r="AO34" s="47">
        <v>0.97777777777777775</v>
      </c>
      <c r="AP34" s="45">
        <v>0.95027624309392267</v>
      </c>
      <c r="AQ34" s="45">
        <v>0.94760820045558092</v>
      </c>
      <c r="AR34" s="45">
        <v>0.97552447552447552</v>
      </c>
      <c r="AS34" s="46">
        <v>0.96129923980649623</v>
      </c>
      <c r="AT34" s="27"/>
    </row>
    <row r="35" spans="1:46" hidden="1" x14ac:dyDescent="0.25">
      <c r="A35" s="29"/>
      <c r="B35" s="38" t="s">
        <v>23</v>
      </c>
      <c r="C35" s="48">
        <v>0.91566265060240959</v>
      </c>
      <c r="D35" s="48">
        <v>0.88781163434903043</v>
      </c>
      <c r="E35" s="49">
        <v>0.896584440227704</v>
      </c>
      <c r="F35" s="48">
        <v>0.84061696658097684</v>
      </c>
      <c r="G35" s="48">
        <v>0.94037940379403795</v>
      </c>
      <c r="H35" s="49">
        <v>0.87271142109851785</v>
      </c>
      <c r="I35" s="48">
        <v>0.84104046242774566</v>
      </c>
      <c r="J35" s="48">
        <v>0.89335394126738799</v>
      </c>
      <c r="K35" s="49">
        <v>0.86112759643916914</v>
      </c>
      <c r="L35" s="48">
        <v>0.86679536679536684</v>
      </c>
      <c r="M35" s="48">
        <v>0.90170132325141772</v>
      </c>
      <c r="N35" s="49">
        <v>0.88443170964660933</v>
      </c>
      <c r="O35" s="48">
        <v>0.85521380345086273</v>
      </c>
      <c r="P35" s="48">
        <v>0.90119100132333485</v>
      </c>
      <c r="Q35" s="49">
        <v>0.8763429961483884</v>
      </c>
      <c r="R35" s="48"/>
      <c r="S35" s="50">
        <v>0.9779411764705882</v>
      </c>
      <c r="T35" s="48">
        <v>0.89320388349514568</v>
      </c>
      <c r="U35" s="49">
        <v>0.91910112359550566</v>
      </c>
      <c r="V35" s="48">
        <v>0.95033112582781454</v>
      </c>
      <c r="W35" s="48">
        <v>0.9308176100628931</v>
      </c>
      <c r="X35" s="49">
        <v>0.94360086767895879</v>
      </c>
      <c r="Y35" s="48">
        <v>0.95388349514563109</v>
      </c>
      <c r="Z35" s="48">
        <v>0.92523364485981308</v>
      </c>
      <c r="AA35" s="49">
        <v>0.94133697135061389</v>
      </c>
      <c r="AB35" s="48">
        <v>0.9642857142857143</v>
      </c>
      <c r="AC35" s="48">
        <v>0.93522267206477738</v>
      </c>
      <c r="AD35" s="49">
        <v>0.94904458598726116</v>
      </c>
      <c r="AE35" s="48">
        <v>0.95810055865921784</v>
      </c>
      <c r="AF35" s="48">
        <v>0.91891891891891897</v>
      </c>
      <c r="AG35" s="49">
        <v>0.93886255924170614</v>
      </c>
      <c r="AH35" s="48"/>
      <c r="AI35" s="50">
        <v>0.94904458598726116</v>
      </c>
      <c r="AJ35" s="48">
        <v>0.96319018404907975</v>
      </c>
      <c r="AK35" s="48">
        <v>0.88148148148148153</v>
      </c>
      <c r="AL35" s="48">
        <v>0.9719101123595506</v>
      </c>
      <c r="AM35" s="49">
        <v>0.9362162162162162</v>
      </c>
      <c r="AN35" s="48"/>
      <c r="AO35" s="50">
        <v>0.96306818181818177</v>
      </c>
      <c r="AP35" s="48">
        <v>0.96</v>
      </c>
      <c r="AQ35" s="48">
        <v>0.92938496583143504</v>
      </c>
      <c r="AR35" s="48">
        <v>0.95480225988700562</v>
      </c>
      <c r="AS35" s="49">
        <v>0.95050167224080273</v>
      </c>
      <c r="AT35" s="27"/>
    </row>
    <row r="36" spans="1:46" x14ac:dyDescent="0.25">
      <c r="A36" s="31">
        <v>2019</v>
      </c>
      <c r="B36" s="37" t="s">
        <v>12</v>
      </c>
      <c r="C36" s="45">
        <v>0.87643678160919536</v>
      </c>
      <c r="D36" s="45">
        <v>0.88341968911917101</v>
      </c>
      <c r="E36" s="46">
        <v>0.88124999999999998</v>
      </c>
      <c r="F36" s="45">
        <v>0.81398104265402849</v>
      </c>
      <c r="G36" s="45">
        <v>0.89795918367346939</v>
      </c>
      <c r="H36" s="46">
        <v>0.83824768323504628</v>
      </c>
      <c r="I36" s="45">
        <v>0.82149532710280371</v>
      </c>
      <c r="J36" s="45">
        <v>0.88720770288858319</v>
      </c>
      <c r="K36" s="46">
        <v>0.8480801335559266</v>
      </c>
      <c r="L36" s="45">
        <v>0.84854368932038837</v>
      </c>
      <c r="M36" s="45">
        <v>0.91948470209339772</v>
      </c>
      <c r="N36" s="46">
        <v>0.88732394366197187</v>
      </c>
      <c r="O36" s="45">
        <v>0.83111271155923661</v>
      </c>
      <c r="P36" s="45">
        <v>0.89565570442549736</v>
      </c>
      <c r="Q36" s="46">
        <v>0.86145038167938937</v>
      </c>
      <c r="R36" s="45"/>
      <c r="S36" s="47">
        <v>0.94936708860759489</v>
      </c>
      <c r="T36" s="45">
        <v>0.88449848024316113</v>
      </c>
      <c r="U36" s="46">
        <v>0.90554414784394255</v>
      </c>
      <c r="V36" s="45">
        <v>0.94585987261146498</v>
      </c>
      <c r="W36" s="45">
        <v>0.89629629629629626</v>
      </c>
      <c r="X36" s="46">
        <v>0.93095768374164811</v>
      </c>
      <c r="Y36" s="45">
        <v>0.92176039119804398</v>
      </c>
      <c r="Z36" s="45">
        <v>0.90595611285266453</v>
      </c>
      <c r="AA36" s="46">
        <v>0.9148351648351648</v>
      </c>
      <c r="AB36" s="45">
        <v>0.9464285714285714</v>
      </c>
      <c r="AC36" s="45">
        <v>0.90686274509803921</v>
      </c>
      <c r="AD36" s="46">
        <v>0.92757009345794394</v>
      </c>
      <c r="AE36" s="45">
        <v>0.93755656108597285</v>
      </c>
      <c r="AF36" s="45">
        <v>0.89766970618034447</v>
      </c>
      <c r="AG36" s="46">
        <v>0.91873804971319306</v>
      </c>
      <c r="AH36" s="45"/>
      <c r="AI36" s="47">
        <v>0.88714733542319746</v>
      </c>
      <c r="AJ36" s="45">
        <v>0.75</v>
      </c>
      <c r="AK36" s="45">
        <v>0.83892617449664431</v>
      </c>
      <c r="AL36" s="45">
        <v>0.82608695652173914</v>
      </c>
      <c r="AM36" s="46">
        <v>0.83634538152610438</v>
      </c>
      <c r="AN36" s="45"/>
      <c r="AO36" s="47">
        <v>0.9505494505494505</v>
      </c>
      <c r="AP36" s="45">
        <v>0.92307692307692313</v>
      </c>
      <c r="AQ36" s="45">
        <v>0.91067538126361658</v>
      </c>
      <c r="AR36" s="45">
        <v>0.92647058823529416</v>
      </c>
      <c r="AS36" s="46">
        <v>0.9265936896329684</v>
      </c>
      <c r="AT36" s="27"/>
    </row>
    <row r="37" spans="1:46" x14ac:dyDescent="0.25">
      <c r="A37" s="26"/>
      <c r="B37" s="37" t="s">
        <v>13</v>
      </c>
      <c r="C37" s="45">
        <v>0.90287769784172667</v>
      </c>
      <c r="D37" s="45">
        <v>0.89701492537313432</v>
      </c>
      <c r="E37" s="46">
        <v>0.89873417721518989</v>
      </c>
      <c r="F37" s="45">
        <v>0.8306878306878307</v>
      </c>
      <c r="G37" s="45">
        <v>0.89147286821705429</v>
      </c>
      <c r="H37" s="46">
        <v>0.8512685914260717</v>
      </c>
      <c r="I37" s="45">
        <v>0.83991462113127002</v>
      </c>
      <c r="J37" s="45">
        <v>0.89247311827956988</v>
      </c>
      <c r="K37" s="46">
        <v>0.8614609571788413</v>
      </c>
      <c r="L37" s="45">
        <v>0.83396226415094343</v>
      </c>
      <c r="M37" s="45">
        <v>0.88654781199351707</v>
      </c>
      <c r="N37" s="46">
        <v>0.8622493461203139</v>
      </c>
      <c r="O37" s="45">
        <v>0.84286285485805679</v>
      </c>
      <c r="P37" s="45">
        <v>0.89204301075268821</v>
      </c>
      <c r="Q37" s="46">
        <v>0.86655615416493992</v>
      </c>
      <c r="R37" s="45"/>
      <c r="S37" s="47">
        <v>0.91666666666666663</v>
      </c>
      <c r="T37" s="45">
        <v>0.86324786324786329</v>
      </c>
      <c r="U37" s="46">
        <v>0.87878787878787878</v>
      </c>
      <c r="V37" s="45">
        <v>0.94444444444444442</v>
      </c>
      <c r="W37" s="45">
        <v>0.96153846153846156</v>
      </c>
      <c r="X37" s="46">
        <v>0.95026178010471207</v>
      </c>
      <c r="Y37" s="45">
        <v>0.92899408284023666</v>
      </c>
      <c r="Z37" s="45">
        <v>0.89575289575289574</v>
      </c>
      <c r="AA37" s="46">
        <v>0.914572864321608</v>
      </c>
      <c r="AB37" s="45">
        <v>0.8883248730964467</v>
      </c>
      <c r="AC37" s="45">
        <v>0.89603960396039606</v>
      </c>
      <c r="AD37" s="46">
        <v>0.89223057644110271</v>
      </c>
      <c r="AE37" s="45">
        <v>0.92298980747451864</v>
      </c>
      <c r="AF37" s="45">
        <v>0.89696969696969697</v>
      </c>
      <c r="AG37" s="46">
        <v>0.91042154566744726</v>
      </c>
      <c r="AH37" s="45"/>
      <c r="AI37" s="47">
        <v>0.82113821138211385</v>
      </c>
      <c r="AJ37" s="45">
        <v>0.83950617283950613</v>
      </c>
      <c r="AK37" s="45">
        <v>0.75336322869955152</v>
      </c>
      <c r="AL37" s="45">
        <v>0.86524822695035464</v>
      </c>
      <c r="AM37" s="46">
        <v>0.81347150259067358</v>
      </c>
      <c r="AN37" s="45"/>
      <c r="AO37" s="47">
        <v>0.92384105960264906</v>
      </c>
      <c r="AP37" s="45">
        <v>0.92151162790697672</v>
      </c>
      <c r="AQ37" s="45">
        <v>0.88683602771362591</v>
      </c>
      <c r="AR37" s="45">
        <v>0.92280701754385963</v>
      </c>
      <c r="AS37" s="46">
        <v>0.91129032258064513</v>
      </c>
      <c r="AT37" s="27"/>
    </row>
    <row r="38" spans="1:46" x14ac:dyDescent="0.25">
      <c r="A38" s="26"/>
      <c r="B38" s="37" t="s">
        <v>14</v>
      </c>
      <c r="C38" s="45">
        <v>0.85498489425981872</v>
      </c>
      <c r="D38" s="45">
        <v>0.88154269972451793</v>
      </c>
      <c r="E38" s="46">
        <v>0.87322611163670771</v>
      </c>
      <c r="F38" s="45">
        <v>0.80212014134275622</v>
      </c>
      <c r="G38" s="45">
        <v>0.90330788804071249</v>
      </c>
      <c r="H38" s="46">
        <v>0.8341384863123994</v>
      </c>
      <c r="I38" s="45">
        <v>0.83190066857688638</v>
      </c>
      <c r="J38" s="45">
        <v>0.90227576974564927</v>
      </c>
      <c r="K38" s="46">
        <v>0.8612040133779264</v>
      </c>
      <c r="L38" s="45">
        <v>0.84444444444444444</v>
      </c>
      <c r="M38" s="45">
        <v>0.90953947368421051</v>
      </c>
      <c r="N38" s="46">
        <v>0.87761944677284154</v>
      </c>
      <c r="O38" s="45">
        <v>0.82823613086770986</v>
      </c>
      <c r="P38" s="45">
        <v>0.89814066289409866</v>
      </c>
      <c r="Q38" s="46">
        <v>0.86095346197502842</v>
      </c>
      <c r="R38" s="45"/>
      <c r="S38" s="47">
        <v>0.95798319327731096</v>
      </c>
      <c r="T38" s="45">
        <v>0.88518518518518519</v>
      </c>
      <c r="U38" s="46">
        <v>0.90745501285347041</v>
      </c>
      <c r="V38" s="45">
        <v>0.92086330935251803</v>
      </c>
      <c r="W38" s="45">
        <v>0.87820512820512819</v>
      </c>
      <c r="X38" s="46">
        <v>0.90552995391705071</v>
      </c>
      <c r="Y38" s="45">
        <v>0.93540669856459335</v>
      </c>
      <c r="Z38" s="45">
        <v>0.89473684210526316</v>
      </c>
      <c r="AA38" s="46">
        <v>0.92030075187969929</v>
      </c>
      <c r="AB38" s="45">
        <v>0.91758241758241754</v>
      </c>
      <c r="AC38" s="45">
        <v>0.91133004926108374</v>
      </c>
      <c r="AD38" s="46">
        <v>0.91428571428571426</v>
      </c>
      <c r="AE38" s="45">
        <v>0.93079237713139418</v>
      </c>
      <c r="AF38" s="45">
        <v>0.89269406392694062</v>
      </c>
      <c r="AG38" s="46">
        <v>0.91297383876134541</v>
      </c>
      <c r="AH38" s="45"/>
      <c r="AI38" s="47">
        <v>0.89873417721518989</v>
      </c>
      <c r="AJ38" s="45">
        <v>0.92500000000000004</v>
      </c>
      <c r="AK38" s="45">
        <v>0.89084507042253525</v>
      </c>
      <c r="AL38" s="45">
        <v>0.91758241758241754</v>
      </c>
      <c r="AM38" s="46">
        <v>0.90529531568228105</v>
      </c>
      <c r="AN38" s="45"/>
      <c r="AO38" s="47">
        <v>0.96226415094339623</v>
      </c>
      <c r="AP38" s="45">
        <v>0.95942720763723155</v>
      </c>
      <c r="AQ38" s="45">
        <v>0.97619047619047616</v>
      </c>
      <c r="AR38" s="45">
        <v>0.96261682242990654</v>
      </c>
      <c r="AS38" s="46">
        <v>0.96578947368421053</v>
      </c>
      <c r="AT38" s="27"/>
    </row>
    <row r="39" spans="1:46" x14ac:dyDescent="0.25">
      <c r="A39" s="26"/>
      <c r="B39" s="37" t="s">
        <v>15</v>
      </c>
      <c r="C39" s="45">
        <v>0.88698630136986301</v>
      </c>
      <c r="D39" s="45">
        <v>0.89127324749642345</v>
      </c>
      <c r="E39" s="46">
        <v>0.89001009081735616</v>
      </c>
      <c r="F39" s="45">
        <v>0.82076637824474663</v>
      </c>
      <c r="G39" s="45">
        <v>0.89950980392156865</v>
      </c>
      <c r="H39" s="46">
        <v>0.84716516023007393</v>
      </c>
      <c r="I39" s="45">
        <v>0.83913934426229508</v>
      </c>
      <c r="J39" s="45">
        <v>0.88738738738738743</v>
      </c>
      <c r="K39" s="46">
        <v>0.85870889159561514</v>
      </c>
      <c r="L39" s="45">
        <v>0.85239852398523985</v>
      </c>
      <c r="M39" s="45">
        <v>0.91428571428571426</v>
      </c>
      <c r="N39" s="46">
        <v>0.88384754990925585</v>
      </c>
      <c r="O39" s="45">
        <v>0.84154257350133643</v>
      </c>
      <c r="P39" s="45">
        <v>0.89712816116588079</v>
      </c>
      <c r="Q39" s="46">
        <v>0.86773021001615513</v>
      </c>
      <c r="R39" s="45"/>
      <c r="S39" s="47">
        <v>0.88785046728971961</v>
      </c>
      <c r="T39" s="45">
        <v>0.88059701492537312</v>
      </c>
      <c r="U39" s="46">
        <v>0.88266666666666671</v>
      </c>
      <c r="V39" s="45">
        <v>0.92619926199261993</v>
      </c>
      <c r="W39" s="45">
        <v>0.93137254901960786</v>
      </c>
      <c r="X39" s="46">
        <v>0.92761394101876671</v>
      </c>
      <c r="Y39" s="45">
        <v>0.9101123595505618</v>
      </c>
      <c r="Z39" s="45">
        <v>0.90845070422535212</v>
      </c>
      <c r="AA39" s="46">
        <v>0.90937500000000004</v>
      </c>
      <c r="AB39" s="45">
        <v>0.92941176470588238</v>
      </c>
      <c r="AC39" s="45">
        <v>0.93969849246231152</v>
      </c>
      <c r="AD39" s="46">
        <v>0.93495934959349591</v>
      </c>
      <c r="AE39" s="45">
        <v>0.91592920353982299</v>
      </c>
      <c r="AF39" s="45">
        <v>0.90973036342321223</v>
      </c>
      <c r="AG39" s="46">
        <v>0.91291974957313604</v>
      </c>
      <c r="AH39" s="45"/>
      <c r="AI39" s="47">
        <v>0.96907216494845361</v>
      </c>
      <c r="AJ39" s="45">
        <v>0.92896174863387981</v>
      </c>
      <c r="AK39" s="45">
        <v>0.95686274509803926</v>
      </c>
      <c r="AL39" s="45">
        <v>0.94527363184079605</v>
      </c>
      <c r="AM39" s="46">
        <v>0.95268817204301071</v>
      </c>
      <c r="AN39" s="45"/>
      <c r="AO39" s="47">
        <v>0.98442367601246106</v>
      </c>
      <c r="AP39" s="45">
        <v>0.96132596685082872</v>
      </c>
      <c r="AQ39" s="45">
        <v>0.99236641221374045</v>
      </c>
      <c r="AR39" s="45">
        <v>0.97864768683274017</v>
      </c>
      <c r="AS39" s="46">
        <v>0.97936624907885039</v>
      </c>
      <c r="AT39" s="27"/>
    </row>
    <row r="40" spans="1:46" x14ac:dyDescent="0.25">
      <c r="A40" s="26"/>
      <c r="B40" s="37" t="s">
        <v>16</v>
      </c>
      <c r="C40" s="45">
        <v>0.8814589665653495</v>
      </c>
      <c r="D40" s="45">
        <v>0.90469798657718126</v>
      </c>
      <c r="E40" s="46">
        <v>0.89757914338919931</v>
      </c>
      <c r="F40" s="45">
        <v>0.85381630012936616</v>
      </c>
      <c r="G40" s="45">
        <v>0.85348837209302331</v>
      </c>
      <c r="H40" s="46">
        <v>0.85369908561928509</v>
      </c>
      <c r="I40" s="45">
        <v>0.837890625</v>
      </c>
      <c r="J40" s="45">
        <v>0.8904109589041096</v>
      </c>
      <c r="K40" s="46">
        <v>0.8597491448118586</v>
      </c>
      <c r="L40" s="45">
        <v>0.85501858736059477</v>
      </c>
      <c r="M40" s="45">
        <v>0.90524534686971236</v>
      </c>
      <c r="N40" s="46">
        <v>0.88131089459698853</v>
      </c>
      <c r="O40" s="45">
        <v>0.85135135135135132</v>
      </c>
      <c r="P40" s="45">
        <v>0.89182692307692313</v>
      </c>
      <c r="Q40" s="46">
        <v>0.87093023255813951</v>
      </c>
      <c r="R40" s="45"/>
      <c r="S40" s="47">
        <v>0.92241379310344829</v>
      </c>
      <c r="T40" s="45">
        <v>0.91796875</v>
      </c>
      <c r="U40" s="46">
        <v>0.91935483870967738</v>
      </c>
      <c r="V40" s="45">
        <v>0.91941391941391937</v>
      </c>
      <c r="W40" s="45">
        <v>0.88124999999999998</v>
      </c>
      <c r="X40" s="46">
        <v>0.90531177829099307</v>
      </c>
      <c r="Y40" s="45">
        <v>0.90571428571428569</v>
      </c>
      <c r="Z40" s="45">
        <v>0.88759689922480622</v>
      </c>
      <c r="AA40" s="46">
        <v>0.89802631578947367</v>
      </c>
      <c r="AB40" s="45">
        <v>0.96710526315789469</v>
      </c>
      <c r="AC40" s="45">
        <v>0.91959798994974873</v>
      </c>
      <c r="AD40" s="46">
        <v>0.94017094017094016</v>
      </c>
      <c r="AE40" s="45">
        <v>0.92255892255892258</v>
      </c>
      <c r="AF40" s="45">
        <v>0.90263459335624285</v>
      </c>
      <c r="AG40" s="46">
        <v>0.91269841269841268</v>
      </c>
      <c r="AH40" s="45"/>
      <c r="AI40" s="47">
        <v>0.98780487804878048</v>
      </c>
      <c r="AJ40" s="45">
        <v>0.93532338308457708</v>
      </c>
      <c r="AK40" s="45">
        <v>0.91864406779661012</v>
      </c>
      <c r="AL40" s="45">
        <v>0.978494623655914</v>
      </c>
      <c r="AM40" s="46">
        <v>0.95258620689655171</v>
      </c>
      <c r="AN40" s="45"/>
      <c r="AO40" s="47">
        <v>0.97534246575342465</v>
      </c>
      <c r="AP40" s="45">
        <v>0.98800959232613905</v>
      </c>
      <c r="AQ40" s="45">
        <v>0.9817351598173516</v>
      </c>
      <c r="AR40" s="45">
        <v>0.98402555910543132</v>
      </c>
      <c r="AS40" s="46">
        <v>0.98238747553816042</v>
      </c>
      <c r="AT40" s="27"/>
    </row>
    <row r="41" spans="1:46" x14ac:dyDescent="0.25">
      <c r="A41" s="26"/>
      <c r="B41" s="37" t="s">
        <v>17</v>
      </c>
      <c r="C41" s="45">
        <v>0.85635359116022103</v>
      </c>
      <c r="D41" s="45">
        <v>0.91527777777777775</v>
      </c>
      <c r="E41" s="46">
        <v>0.89556377079482441</v>
      </c>
      <c r="F41" s="45">
        <v>0.83919597989949746</v>
      </c>
      <c r="G41" s="45">
        <v>0.8875305623471883</v>
      </c>
      <c r="H41" s="46">
        <v>0.8556016597510373</v>
      </c>
      <c r="I41" s="45">
        <v>0.8610526315789474</v>
      </c>
      <c r="J41" s="45">
        <v>0.88845144356955386</v>
      </c>
      <c r="K41" s="46">
        <v>0.87324766355140182</v>
      </c>
      <c r="L41" s="45">
        <v>0.86527514231499048</v>
      </c>
      <c r="M41" s="45">
        <v>0.89965397923875434</v>
      </c>
      <c r="N41" s="46">
        <v>0.88325791855203617</v>
      </c>
      <c r="O41" s="45">
        <v>0.85464895635673621</v>
      </c>
      <c r="P41" s="45">
        <v>0.89874443094370193</v>
      </c>
      <c r="Q41" s="46">
        <v>0.87597962382445138</v>
      </c>
      <c r="R41" s="45"/>
      <c r="S41" s="47">
        <v>0.94067796610169496</v>
      </c>
      <c r="T41" s="45">
        <v>0.88105726872246692</v>
      </c>
      <c r="U41" s="46">
        <v>0.90144927536231889</v>
      </c>
      <c r="V41" s="45">
        <v>0.91946308724832215</v>
      </c>
      <c r="W41" s="45">
        <v>0.90370370370370368</v>
      </c>
      <c r="X41" s="46">
        <v>0.91454965357967666</v>
      </c>
      <c r="Y41" s="45">
        <v>0.92307692307692313</v>
      </c>
      <c r="Z41" s="45">
        <v>0.88317757009345799</v>
      </c>
      <c r="AA41" s="46">
        <v>0.90796460176991145</v>
      </c>
      <c r="AB41" s="45">
        <v>0.94660194174757284</v>
      </c>
      <c r="AC41" s="45">
        <v>0.91623036649214662</v>
      </c>
      <c r="AD41" s="46">
        <v>0.93198992443324935</v>
      </c>
      <c r="AE41" s="45">
        <v>0.92908530318602256</v>
      </c>
      <c r="AF41" s="45">
        <v>0.894393741851369</v>
      </c>
      <c r="AG41" s="46">
        <v>0.91379310344827591</v>
      </c>
      <c r="AH41" s="45"/>
      <c r="AI41" s="47">
        <f>'ContractRT Perf Regional UrbRur'!AI41</f>
        <v>0.96842105263157896</v>
      </c>
      <c r="AJ41" s="45">
        <f>'ContractRT Perf Regional UrbRur'!AJ41</f>
        <v>0.97382198952879584</v>
      </c>
      <c r="AK41" s="45">
        <f>'ContractRT Perf Regional UrbRur'!AK41</f>
        <v>0.9688715953307393</v>
      </c>
      <c r="AL41" s="45">
        <f>'ContractRT Perf Regional UrbRur'!AL41</f>
        <v>0.99378881987577639</v>
      </c>
      <c r="AM41" s="46">
        <f>'ContractRT Perf Regional UrbRur'!AM41</f>
        <v>0.97427293064876952</v>
      </c>
      <c r="AN41" s="45"/>
      <c r="AO41" s="47">
        <f>'ContractRT Perf Regional UrbRur'!AO41</f>
        <v>0.98470948012232418</v>
      </c>
      <c r="AP41" s="45">
        <f>'ContractRT Perf Regional UrbRur'!AP41</f>
        <v>0.98255813953488369</v>
      </c>
      <c r="AQ41" s="45">
        <f>'ContractRT Perf Regional UrbRur'!AQ41</f>
        <v>0.97841726618705038</v>
      </c>
      <c r="AR41" s="45">
        <f>'ContractRT Perf Regional UrbRur'!AR41</f>
        <v>0.99248120300751874</v>
      </c>
      <c r="AS41" s="46">
        <f>'ContractRT Perf Regional UrbRur'!AS41</f>
        <v>0.98375184638109303</v>
      </c>
      <c r="AT41" s="27"/>
    </row>
    <row r="42" spans="1:46" x14ac:dyDescent="0.25">
      <c r="A42" s="26"/>
      <c r="B42" s="37" t="s">
        <v>18</v>
      </c>
      <c r="C42" s="45">
        <v>0.873</v>
      </c>
      <c r="D42" s="45">
        <v>0.87429999999999997</v>
      </c>
      <c r="E42" s="46">
        <v>0.874</v>
      </c>
      <c r="F42" s="45">
        <v>0.82830000000000004</v>
      </c>
      <c r="G42" s="45">
        <v>0.85919999999999996</v>
      </c>
      <c r="H42" s="46">
        <v>0.83809999999999996</v>
      </c>
      <c r="I42" s="45">
        <v>0.83099999999999996</v>
      </c>
      <c r="J42" s="45">
        <v>0.85129999999999995</v>
      </c>
      <c r="K42" s="46">
        <v>0.83979999999999999</v>
      </c>
      <c r="L42" s="45">
        <v>0.8468</v>
      </c>
      <c r="M42" s="45">
        <v>0.87480000000000002</v>
      </c>
      <c r="N42" s="46">
        <v>0.86129999999999995</v>
      </c>
      <c r="O42" s="45">
        <v>0.83809999999999996</v>
      </c>
      <c r="P42" s="45">
        <v>0.8649</v>
      </c>
      <c r="Q42" s="46">
        <v>0.85089999999999999</v>
      </c>
      <c r="R42" s="45"/>
      <c r="S42" s="47">
        <v>0.89929999999999999</v>
      </c>
      <c r="T42" s="45">
        <v>0.86539999999999995</v>
      </c>
      <c r="U42" s="46">
        <v>0.87580000000000002</v>
      </c>
      <c r="V42" s="45">
        <v>0.91800000000000004</v>
      </c>
      <c r="W42" s="45">
        <v>0.86009999999999998</v>
      </c>
      <c r="X42" s="46">
        <v>0.9</v>
      </c>
      <c r="Y42" s="45">
        <v>0.91669999999999996</v>
      </c>
      <c r="Z42" s="45">
        <v>0.871</v>
      </c>
      <c r="AA42" s="46">
        <v>0.89800000000000002</v>
      </c>
      <c r="AB42" s="45">
        <v>0.93640000000000001</v>
      </c>
      <c r="AC42" s="45">
        <v>0.86729999999999996</v>
      </c>
      <c r="AD42" s="46">
        <v>0.90380000000000005</v>
      </c>
      <c r="AE42" s="45">
        <v>0.91890000000000005</v>
      </c>
      <c r="AF42" s="45">
        <v>0.86650000000000005</v>
      </c>
      <c r="AG42" s="46">
        <v>0.89459999999999995</v>
      </c>
      <c r="AH42" s="45"/>
      <c r="AI42" s="47">
        <v>0.95199999999999996</v>
      </c>
      <c r="AJ42" s="45">
        <v>0.94369999999999998</v>
      </c>
      <c r="AK42" s="45">
        <v>0.9758</v>
      </c>
      <c r="AL42" s="45">
        <v>0.96340000000000003</v>
      </c>
      <c r="AM42" s="46">
        <v>0.95940000000000003</v>
      </c>
      <c r="AN42" s="45"/>
      <c r="AO42" s="47">
        <v>0.97889999999999999</v>
      </c>
      <c r="AP42" s="45">
        <v>0.98329999999999995</v>
      </c>
      <c r="AQ42" s="45">
        <v>0.98570000000000002</v>
      </c>
      <c r="AR42" s="45">
        <v>0.9869</v>
      </c>
      <c r="AS42" s="46">
        <v>0.98380000000000001</v>
      </c>
      <c r="AT42" s="27"/>
    </row>
    <row r="43" spans="1:46" x14ac:dyDescent="0.25">
      <c r="A43" s="30"/>
      <c r="B43" s="37" t="s">
        <v>19</v>
      </c>
      <c r="C43" s="45">
        <v>0.88990000000000002</v>
      </c>
      <c r="D43" s="45">
        <v>0.88890000000000002</v>
      </c>
      <c r="E43" s="46">
        <v>0.88919999999999999</v>
      </c>
      <c r="F43" s="45">
        <v>0.85519999999999996</v>
      </c>
      <c r="G43" s="45">
        <v>0.87880000000000003</v>
      </c>
      <c r="H43" s="46">
        <v>0.86339999999999995</v>
      </c>
      <c r="I43" s="45">
        <v>0.85399999999999998</v>
      </c>
      <c r="J43" s="45">
        <v>0.89470000000000005</v>
      </c>
      <c r="K43" s="46">
        <v>0.87239999999999995</v>
      </c>
      <c r="L43" s="45">
        <v>0.85060000000000002</v>
      </c>
      <c r="M43" s="45">
        <v>0.88959999999999995</v>
      </c>
      <c r="N43" s="46">
        <v>0.87109999999999999</v>
      </c>
      <c r="O43" s="45">
        <v>0.8579</v>
      </c>
      <c r="P43" s="45">
        <v>0.88929999999999998</v>
      </c>
      <c r="Q43" s="46">
        <v>0.87329999999999997</v>
      </c>
      <c r="R43" s="45"/>
      <c r="S43" s="47">
        <v>0.91469999999999996</v>
      </c>
      <c r="T43" s="45">
        <v>0.89049999999999996</v>
      </c>
      <c r="U43" s="46">
        <v>0.89810000000000001</v>
      </c>
      <c r="V43" s="45">
        <v>0.93110000000000004</v>
      </c>
      <c r="W43" s="45">
        <v>0.91849999999999998</v>
      </c>
      <c r="X43" s="46">
        <v>0.92730000000000001</v>
      </c>
      <c r="Y43" s="45">
        <v>0.91469999999999996</v>
      </c>
      <c r="Z43" s="45">
        <v>0.86160000000000003</v>
      </c>
      <c r="AA43" s="46">
        <v>0.89029999999999998</v>
      </c>
      <c r="AB43" s="45">
        <v>0.94630000000000003</v>
      </c>
      <c r="AC43" s="45">
        <v>0.87790000000000001</v>
      </c>
      <c r="AD43" s="46">
        <v>0.91510000000000002</v>
      </c>
      <c r="AE43" s="45">
        <v>0.92600000000000005</v>
      </c>
      <c r="AF43" s="45">
        <v>0.88219999999999998</v>
      </c>
      <c r="AG43" s="46">
        <v>0.90529999999999999</v>
      </c>
      <c r="AH43" s="45"/>
      <c r="AI43" s="47">
        <v>0.9395</v>
      </c>
      <c r="AJ43" s="45">
        <v>0.9667</v>
      </c>
      <c r="AK43" s="45">
        <v>0.97370000000000001</v>
      </c>
      <c r="AL43" s="45">
        <v>0.98209999999999997</v>
      </c>
      <c r="AM43" s="46">
        <v>0.96350000000000002</v>
      </c>
      <c r="AN43" s="45"/>
      <c r="AO43" s="47">
        <v>0.95420000000000005</v>
      </c>
      <c r="AP43" s="45">
        <v>0.98419999999999996</v>
      </c>
      <c r="AQ43" s="45">
        <v>0.97719999999999996</v>
      </c>
      <c r="AR43" s="45">
        <v>0.99670000000000003</v>
      </c>
      <c r="AS43" s="46">
        <v>0.97750000000000004</v>
      </c>
      <c r="AT43" s="27"/>
    </row>
    <row r="44" spans="1:46" x14ac:dyDescent="0.25">
      <c r="B44" s="37" t="s">
        <v>20</v>
      </c>
      <c r="C44" s="45">
        <v>0.88297872340425532</v>
      </c>
      <c r="D44" s="45">
        <v>0.90923317683881066</v>
      </c>
      <c r="E44" s="46">
        <v>0.90119435396308356</v>
      </c>
      <c r="F44" s="45">
        <v>0.8355342136854742</v>
      </c>
      <c r="G44" s="45">
        <v>0.89847715736040612</v>
      </c>
      <c r="H44" s="46">
        <v>0.85574572127139359</v>
      </c>
      <c r="I44" s="45">
        <v>0.82998944033790922</v>
      </c>
      <c r="J44" s="45">
        <v>0.88372093023255816</v>
      </c>
      <c r="K44" s="46">
        <v>0.8533969010727056</v>
      </c>
      <c r="L44" s="45">
        <v>0.86463620981387479</v>
      </c>
      <c r="M44" s="45">
        <v>0.91287878787878785</v>
      </c>
      <c r="N44" s="46">
        <v>0.88739946380697055</v>
      </c>
      <c r="O44" s="45">
        <v>0.84508104033169995</v>
      </c>
      <c r="P44" s="45">
        <v>0.90008726003490402</v>
      </c>
      <c r="Q44" s="46">
        <v>0.87057633973710824</v>
      </c>
      <c r="R44" s="45"/>
      <c r="S44" s="47">
        <v>0.94827586206896552</v>
      </c>
      <c r="T44" s="45">
        <v>0.87330316742081449</v>
      </c>
      <c r="U44" s="46">
        <v>0.89910979228486643</v>
      </c>
      <c r="V44" s="45">
        <v>0.93162393162393164</v>
      </c>
      <c r="W44" s="45">
        <v>0.84126984126984128</v>
      </c>
      <c r="X44" s="46">
        <v>0.9</v>
      </c>
      <c r="Y44" s="45">
        <v>0.90853658536585369</v>
      </c>
      <c r="Z44" s="45">
        <v>0.92400000000000004</v>
      </c>
      <c r="AA44" s="46">
        <v>0.91522491349480972</v>
      </c>
      <c r="AB44" s="45">
        <v>0.94117647058823528</v>
      </c>
      <c r="AC44" s="45">
        <v>0.93085106382978722</v>
      </c>
      <c r="AD44" s="46">
        <v>0.93575418994413406</v>
      </c>
      <c r="AE44" s="45">
        <v>0.92688679245283023</v>
      </c>
      <c r="AF44" s="45">
        <v>0.89808917197452232</v>
      </c>
      <c r="AG44" s="46">
        <v>0.91304347826086951</v>
      </c>
      <c r="AH44" s="45"/>
      <c r="AI44" s="47">
        <v>0.95256916996047436</v>
      </c>
      <c r="AJ44" s="45">
        <v>0.95789473684210524</v>
      </c>
      <c r="AK44" s="45">
        <v>0.9779874213836478</v>
      </c>
      <c r="AL44" s="45">
        <v>0.98773006134969321</v>
      </c>
      <c r="AM44" s="46">
        <v>0.9686147186147186</v>
      </c>
      <c r="AN44" s="45"/>
      <c r="AO44" s="47">
        <v>0.97413793103448276</v>
      </c>
      <c r="AP44" s="45">
        <v>0.99496221662468509</v>
      </c>
      <c r="AQ44" s="45">
        <v>0.97979797979797978</v>
      </c>
      <c r="AR44" s="45">
        <v>0.97594501718213056</v>
      </c>
      <c r="AS44" s="46">
        <v>0.98184357541899436</v>
      </c>
      <c r="AT44" s="27"/>
    </row>
    <row r="45" spans="1:46" x14ac:dyDescent="0.25">
      <c r="B45" s="37" t="s">
        <v>21</v>
      </c>
      <c r="C45" s="45">
        <v>0.89644970414201186</v>
      </c>
      <c r="D45" s="45">
        <v>0.90381679389312974</v>
      </c>
      <c r="E45" s="46">
        <v>0.90130916414904327</v>
      </c>
      <c r="F45" s="45">
        <v>0.83391003460207613</v>
      </c>
      <c r="G45" s="45">
        <v>0.9128329297820823</v>
      </c>
      <c r="H45" s="46">
        <v>0.859375</v>
      </c>
      <c r="I45" s="45">
        <v>0.85346534653465345</v>
      </c>
      <c r="J45" s="45">
        <v>0.90857142857142859</v>
      </c>
      <c r="K45" s="46">
        <v>0.87602339181286548</v>
      </c>
      <c r="L45" s="45">
        <v>0.86677631578947367</v>
      </c>
      <c r="M45" s="45">
        <v>0.88959999999999995</v>
      </c>
      <c r="N45" s="46">
        <v>0.87834549878345503</v>
      </c>
      <c r="O45" s="45">
        <v>0.85547290116896924</v>
      </c>
      <c r="P45" s="45">
        <v>0.90305056414542417</v>
      </c>
      <c r="Q45" s="46">
        <v>0.87730061349693256</v>
      </c>
      <c r="R45" s="45"/>
      <c r="S45" s="47">
        <v>0.91240875912408759</v>
      </c>
      <c r="T45" s="45">
        <v>0.8875502008032129</v>
      </c>
      <c r="U45" s="46">
        <v>0.89637305699481862</v>
      </c>
      <c r="V45" s="45">
        <v>0.92899408284023666</v>
      </c>
      <c r="W45" s="45">
        <v>0.87412587412587417</v>
      </c>
      <c r="X45" s="46">
        <v>0.91268191268191268</v>
      </c>
      <c r="Y45" s="45">
        <v>0.92897727272727271</v>
      </c>
      <c r="Z45" s="45">
        <v>0.88546255506607929</v>
      </c>
      <c r="AA45" s="46">
        <v>0.91191709844559588</v>
      </c>
      <c r="AB45" s="45">
        <v>0.93401015228426398</v>
      </c>
      <c r="AC45" s="45">
        <v>0.89473684210526316</v>
      </c>
      <c r="AD45" s="46">
        <v>0.9147286821705426</v>
      </c>
      <c r="AE45" s="45">
        <v>0.927734375</v>
      </c>
      <c r="AF45" s="45">
        <v>0.88627935723114959</v>
      </c>
      <c r="AG45" s="46">
        <v>0.90943807965084555</v>
      </c>
      <c r="AH45" s="45"/>
      <c r="AI45" s="47">
        <v>0.96842105263157896</v>
      </c>
      <c r="AJ45" s="45">
        <v>0.96624472573839659</v>
      </c>
      <c r="AK45" s="45">
        <v>0.97959183673469385</v>
      </c>
      <c r="AL45" s="45">
        <v>0.94594594594594594</v>
      </c>
      <c r="AM45" s="46">
        <v>0.96703296703296704</v>
      </c>
      <c r="AN45" s="45"/>
      <c r="AO45" s="47">
        <v>0.99101796407185627</v>
      </c>
      <c r="AP45" s="45">
        <v>0.9900249376558603</v>
      </c>
      <c r="AQ45" s="45">
        <v>0.98156682027649766</v>
      </c>
      <c r="AR45" s="45">
        <v>0.98746081504702199</v>
      </c>
      <c r="AS45" s="46">
        <v>0.98723118279569888</v>
      </c>
      <c r="AT45" s="27"/>
    </row>
    <row r="46" spans="1:46" x14ac:dyDescent="0.25">
      <c r="B46" s="37" t="s">
        <v>22</v>
      </c>
      <c r="C46" s="45">
        <v>0.87908496732026142</v>
      </c>
      <c r="D46" s="45">
        <v>0.89644970414201186</v>
      </c>
      <c r="E46" s="46">
        <v>0.8910386965376782</v>
      </c>
      <c r="F46" s="45">
        <v>0.835909631391201</v>
      </c>
      <c r="G46" s="45">
        <v>0.87259615384615385</v>
      </c>
      <c r="H46" s="46">
        <v>0.84805091487669049</v>
      </c>
      <c r="I46" s="45">
        <v>0.83333333333333337</v>
      </c>
      <c r="J46" s="45">
        <v>0.90620689655172415</v>
      </c>
      <c r="K46" s="46">
        <v>0.8646884272997033</v>
      </c>
      <c r="L46" s="45">
        <v>0.85328185328185324</v>
      </c>
      <c r="M46" s="45">
        <v>0.88461538461538458</v>
      </c>
      <c r="N46" s="46">
        <v>0.87040280210157617</v>
      </c>
      <c r="O46" s="45">
        <v>0.84342857142857142</v>
      </c>
      <c r="P46" s="45">
        <v>0.89225727160999591</v>
      </c>
      <c r="Q46" s="46">
        <v>0.86695617844453221</v>
      </c>
      <c r="R46" s="45"/>
      <c r="S46" s="47">
        <v>0.93233082706766912</v>
      </c>
      <c r="T46" s="45">
        <v>0.91666666666666663</v>
      </c>
      <c r="U46" s="46">
        <v>0.92225201072386054</v>
      </c>
      <c r="V46" s="45">
        <v>0.94983277591973247</v>
      </c>
      <c r="W46" s="45">
        <v>0.93913043478260871</v>
      </c>
      <c r="X46" s="46">
        <v>0.9468599033816425</v>
      </c>
      <c r="Y46" s="45">
        <v>0.90716180371352784</v>
      </c>
      <c r="Z46" s="45">
        <v>0.91666666666666663</v>
      </c>
      <c r="AA46" s="46">
        <v>0.91074380165289259</v>
      </c>
      <c r="AB46" s="45">
        <v>0.93670886075949367</v>
      </c>
      <c r="AC46" s="45">
        <v>0.91836734693877553</v>
      </c>
      <c r="AD46" s="46">
        <v>0.92655367231638419</v>
      </c>
      <c r="AE46" s="45">
        <v>0.92864529472595658</v>
      </c>
      <c r="AF46" s="45">
        <v>0.92041078305519897</v>
      </c>
      <c r="AG46" s="46">
        <v>0.92497136311569306</v>
      </c>
      <c r="AH46" s="45"/>
      <c r="AI46" s="47">
        <v>0.96183206106870234</v>
      </c>
      <c r="AJ46" s="45">
        <v>0.95073891625615758</v>
      </c>
      <c r="AK46" s="45">
        <v>0.95017793594306055</v>
      </c>
      <c r="AL46" s="45">
        <v>0.9382022471910112</v>
      </c>
      <c r="AM46" s="46">
        <v>0.95129870129870131</v>
      </c>
      <c r="AN46" s="45"/>
      <c r="AO46" s="47">
        <v>0.96511627906976749</v>
      </c>
      <c r="AP46" s="45">
        <v>0.98955613577023493</v>
      </c>
      <c r="AQ46" s="45">
        <v>0.97911832946635735</v>
      </c>
      <c r="AR46" s="45">
        <v>0.97658862876254182</v>
      </c>
      <c r="AS46" s="46">
        <v>0.97803706245710365</v>
      </c>
      <c r="AT46" s="27"/>
    </row>
    <row r="47" spans="1:46" x14ac:dyDescent="0.25">
      <c r="A47" s="29"/>
      <c r="B47" s="38" t="s">
        <v>23</v>
      </c>
      <c r="C47" s="48">
        <v>0.88732394366197187</v>
      </c>
      <c r="D47" s="48">
        <v>0.88461538461538458</v>
      </c>
      <c r="E47" s="49">
        <v>0.88554801163918528</v>
      </c>
      <c r="F47" s="48">
        <v>0.82224909310761785</v>
      </c>
      <c r="G47" s="48">
        <v>0.87735849056603776</v>
      </c>
      <c r="H47" s="49">
        <v>0.84092725819344527</v>
      </c>
      <c r="I47" s="48">
        <v>0.8123138033763655</v>
      </c>
      <c r="J47" s="48">
        <v>0.88805031446540883</v>
      </c>
      <c r="K47" s="49">
        <v>0.84572697003329633</v>
      </c>
      <c r="L47" s="48">
        <v>0.82971014492753625</v>
      </c>
      <c r="M47" s="48">
        <v>0.88905775075987847</v>
      </c>
      <c r="N47" s="49">
        <v>0.86198347107438011</v>
      </c>
      <c r="O47" s="48">
        <v>0.82852973367384164</v>
      </c>
      <c r="P47" s="48">
        <v>0.88562475518997263</v>
      </c>
      <c r="Q47" s="49">
        <v>0.85606346807706835</v>
      </c>
      <c r="R47" s="48"/>
      <c r="S47" s="50">
        <v>0.89932885906040272</v>
      </c>
      <c r="T47" s="48">
        <v>0.87188612099644125</v>
      </c>
      <c r="U47" s="49">
        <v>0.88139534883720927</v>
      </c>
      <c r="V47" s="48">
        <v>0.9553264604810997</v>
      </c>
      <c r="W47" s="48">
        <v>0.89583333333333337</v>
      </c>
      <c r="X47" s="49">
        <v>0.93563218390804592</v>
      </c>
      <c r="Y47" s="48">
        <v>0.89117647058823535</v>
      </c>
      <c r="Z47" s="48">
        <v>0.87401574803149606</v>
      </c>
      <c r="AA47" s="49">
        <v>0.88383838383838387</v>
      </c>
      <c r="AB47" s="48">
        <v>0.95192307692307687</v>
      </c>
      <c r="AC47" s="48">
        <v>0.91625615763546797</v>
      </c>
      <c r="AD47" s="49">
        <v>0.93430656934306566</v>
      </c>
      <c r="AE47" s="48">
        <v>0.92408906882591091</v>
      </c>
      <c r="AF47" s="48">
        <v>0.88662131519274379</v>
      </c>
      <c r="AG47" s="49">
        <v>0.9064171122994652</v>
      </c>
      <c r="AH47" s="48"/>
      <c r="AI47" s="50">
        <v>0.95864661654135341</v>
      </c>
      <c r="AJ47" s="48">
        <v>0.97126436781609193</v>
      </c>
      <c r="AK47" s="48">
        <v>0.95833333333333337</v>
      </c>
      <c r="AL47" s="48">
        <v>0.99435028248587576</v>
      </c>
      <c r="AM47" s="49">
        <v>0.96849474912485412</v>
      </c>
      <c r="AN47" s="48"/>
      <c r="AO47" s="50">
        <v>0.97345132743362828</v>
      </c>
      <c r="AP47" s="48">
        <v>0.98167539267015702</v>
      </c>
      <c r="AQ47" s="48">
        <v>0.98008849557522126</v>
      </c>
      <c r="AR47" s="48">
        <v>0.96896551724137936</v>
      </c>
      <c r="AS47" s="49">
        <v>0.97676008202323994</v>
      </c>
      <c r="AT47" s="27"/>
    </row>
    <row r="48" spans="1:46" x14ac:dyDescent="0.25">
      <c r="A48" s="31">
        <v>2020</v>
      </c>
      <c r="B48" s="37" t="s">
        <v>12</v>
      </c>
      <c r="C48" s="45">
        <v>0.88624338624338628</v>
      </c>
      <c r="D48" s="45">
        <v>0.88619119878603947</v>
      </c>
      <c r="E48" s="46">
        <v>0.88621022179363551</v>
      </c>
      <c r="F48" s="45">
        <v>0.81272509003601445</v>
      </c>
      <c r="G48" s="45">
        <v>0.8995433789954338</v>
      </c>
      <c r="H48" s="46">
        <v>0.84264358772619985</v>
      </c>
      <c r="I48" s="45">
        <v>0.80894687791239517</v>
      </c>
      <c r="J48" s="45">
        <v>0.89138576779026213</v>
      </c>
      <c r="K48" s="46">
        <v>0.84418356456776944</v>
      </c>
      <c r="L48" s="45">
        <v>0.82758620689655171</v>
      </c>
      <c r="M48" s="45">
        <v>0.89883913764510781</v>
      </c>
      <c r="N48" s="46">
        <v>0.86303630363036299</v>
      </c>
      <c r="O48" s="45">
        <v>0.82405807120636021</v>
      </c>
      <c r="P48" s="45">
        <v>0.89324270291883245</v>
      </c>
      <c r="Q48" s="46">
        <v>0.8561364479050797</v>
      </c>
      <c r="R48" s="45"/>
      <c r="S48" s="47">
        <v>0.89677419354838706</v>
      </c>
      <c r="T48" s="45">
        <v>0.88086642599277976</v>
      </c>
      <c r="U48" s="46">
        <v>0.88657407407407407</v>
      </c>
      <c r="V48" s="45">
        <v>0.92307692307692313</v>
      </c>
      <c r="W48" s="45">
        <v>0.88321167883211682</v>
      </c>
      <c r="X48" s="46">
        <v>0.91055045871559637</v>
      </c>
      <c r="Y48" s="45">
        <v>0.91504854368932043</v>
      </c>
      <c r="Z48" s="45">
        <v>0.8936170212765957</v>
      </c>
      <c r="AA48" s="46">
        <v>0.90634005763688763</v>
      </c>
      <c r="AB48" s="45">
        <v>0.94240837696335078</v>
      </c>
      <c r="AC48" s="45">
        <v>0.88372093023255816</v>
      </c>
      <c r="AD48" s="46">
        <v>0.91133004926108374</v>
      </c>
      <c r="AE48" s="45">
        <v>0.91958372753074735</v>
      </c>
      <c r="AF48" s="45">
        <v>0.88583973655323822</v>
      </c>
      <c r="AG48" s="46">
        <v>0.90396341463414631</v>
      </c>
      <c r="AH48" s="45"/>
      <c r="AI48" s="47">
        <v>0.98951048951048948</v>
      </c>
      <c r="AJ48" s="45">
        <v>0.97021276595744677</v>
      </c>
      <c r="AK48" s="45">
        <v>0.97278911564625847</v>
      </c>
      <c r="AL48" s="45">
        <v>0.99069767441860468</v>
      </c>
      <c r="AM48" s="46">
        <v>0.98058252427184467</v>
      </c>
      <c r="AN48" s="45"/>
      <c r="AO48" s="47">
        <v>0.99109792284866471</v>
      </c>
      <c r="AP48" s="45">
        <v>0.99481865284974091</v>
      </c>
      <c r="AQ48" s="45">
        <v>0.98800959232613905</v>
      </c>
      <c r="AR48" s="45">
        <v>0.98809523809523814</v>
      </c>
      <c r="AS48" s="46">
        <v>0.99051490514905149</v>
      </c>
      <c r="AT48" s="27"/>
    </row>
    <row r="49" spans="1:46" x14ac:dyDescent="0.25">
      <c r="B49" s="37" t="s">
        <v>13</v>
      </c>
      <c r="C49" s="45">
        <v>0.81415929203539827</v>
      </c>
      <c r="D49" s="45">
        <v>0.90317919075144504</v>
      </c>
      <c r="E49" s="46">
        <v>0.87390882638215328</v>
      </c>
      <c r="F49" s="45">
        <v>0.83395755305867669</v>
      </c>
      <c r="G49" s="45">
        <v>0.92972972972972978</v>
      </c>
      <c r="H49" s="46">
        <v>0.86421861656703669</v>
      </c>
      <c r="I49" s="45">
        <v>0.80428432327166499</v>
      </c>
      <c r="J49" s="45">
        <v>0.87175792507204608</v>
      </c>
      <c r="K49" s="46">
        <v>0.83149331783846603</v>
      </c>
      <c r="L49" s="45">
        <v>0.81925343811394891</v>
      </c>
      <c r="M49" s="45">
        <v>0.90016103059581321</v>
      </c>
      <c r="N49" s="46">
        <v>0.86371681415929202</v>
      </c>
      <c r="O49" s="45">
        <v>0.81726457399103136</v>
      </c>
      <c r="P49" s="45">
        <v>0.89734960033655864</v>
      </c>
      <c r="Q49" s="46">
        <v>0.85493766079556699</v>
      </c>
      <c r="R49" s="45"/>
      <c r="S49" s="47">
        <v>0.91240875912408759</v>
      </c>
      <c r="T49" s="45">
        <v>0.8794642857142857</v>
      </c>
      <c r="U49" s="46">
        <v>0.89196675900277012</v>
      </c>
      <c r="V49" s="45">
        <v>0.89370078740157477</v>
      </c>
      <c r="W49" s="45">
        <v>0.92436974789915971</v>
      </c>
      <c r="X49" s="46">
        <v>0.90348525469168905</v>
      </c>
      <c r="Y49" s="45">
        <v>0.91193181818181823</v>
      </c>
      <c r="Z49" s="45">
        <v>0.86290322580645162</v>
      </c>
      <c r="AA49" s="46">
        <v>0.89166666666666672</v>
      </c>
      <c r="AB49" s="45">
        <v>0.90322580645161288</v>
      </c>
      <c r="AC49" s="45">
        <v>0.8771929824561403</v>
      </c>
      <c r="AD49" s="46">
        <v>0.89075630252100846</v>
      </c>
      <c r="AE49" s="45">
        <v>0.90527448869752425</v>
      </c>
      <c r="AF49" s="45">
        <v>0.88057742782152226</v>
      </c>
      <c r="AG49" s="46">
        <v>0.89414547604967476</v>
      </c>
      <c r="AH49" s="45"/>
      <c r="AI49" s="47">
        <v>0.97864768683274017</v>
      </c>
      <c r="AJ49" s="45">
        <v>0.98351648351648346</v>
      </c>
      <c r="AK49" s="45">
        <v>0.96715328467153283</v>
      </c>
      <c r="AL49" s="45">
        <v>0.9760479041916168</v>
      </c>
      <c r="AM49" s="46">
        <v>0.97566371681415931</v>
      </c>
      <c r="AN49" s="45"/>
      <c r="AO49" s="47">
        <v>0.99150141643059486</v>
      </c>
      <c r="AP49" s="45">
        <v>0.98219584569732943</v>
      </c>
      <c r="AQ49" s="45">
        <v>0.98627002288329524</v>
      </c>
      <c r="AR49" s="45">
        <v>0.99665551839464883</v>
      </c>
      <c r="AS49" s="46">
        <v>0.98877980364656382</v>
      </c>
      <c r="AT49" s="27"/>
    </row>
    <row r="50" spans="1:46" x14ac:dyDescent="0.25">
      <c r="B50" s="37" t="s">
        <v>14</v>
      </c>
      <c r="C50" s="45">
        <v>0.90819672131147544</v>
      </c>
      <c r="D50" s="45">
        <v>0.9</v>
      </c>
      <c r="E50" s="46">
        <v>0.90256410256410258</v>
      </c>
      <c r="F50" s="45">
        <v>0.8472972972972973</v>
      </c>
      <c r="G50" s="45">
        <v>0.88205128205128203</v>
      </c>
      <c r="H50" s="46">
        <v>0.85929203539823007</v>
      </c>
      <c r="I50" s="45">
        <v>0.84193548387096773</v>
      </c>
      <c r="J50" s="45">
        <v>0.91569767441860461</v>
      </c>
      <c r="K50" s="46">
        <v>0.8733003708281829</v>
      </c>
      <c r="L50" s="45">
        <v>0.85490196078431369</v>
      </c>
      <c r="M50" s="45">
        <v>0.92743362831858411</v>
      </c>
      <c r="N50" s="46">
        <v>0.89302325581395348</v>
      </c>
      <c r="O50" s="45">
        <v>0.85432595573440639</v>
      </c>
      <c r="P50" s="45">
        <v>0.90834414180717682</v>
      </c>
      <c r="Q50" s="46">
        <v>0.88036681950812834</v>
      </c>
      <c r="R50" s="45"/>
      <c r="S50" s="47">
        <v>0.93333333333333335</v>
      </c>
      <c r="T50" s="45">
        <v>0.90874524714828897</v>
      </c>
      <c r="U50" s="46">
        <v>0.91708542713567842</v>
      </c>
      <c r="V50" s="45">
        <v>0.92400000000000004</v>
      </c>
      <c r="W50" s="45">
        <v>0.88793103448275867</v>
      </c>
      <c r="X50" s="46">
        <v>0.91256830601092898</v>
      </c>
      <c r="Y50" s="45">
        <v>0.92548076923076927</v>
      </c>
      <c r="Z50" s="45">
        <v>0.89849624060150379</v>
      </c>
      <c r="AA50" s="46">
        <v>0.91495601173020524</v>
      </c>
      <c r="AB50" s="45">
        <v>0.97142857142857142</v>
      </c>
      <c r="AC50" s="45">
        <v>0.92817679558011046</v>
      </c>
      <c r="AD50" s="46">
        <v>0.949438202247191</v>
      </c>
      <c r="AE50" s="45">
        <v>0.93442622950819676</v>
      </c>
      <c r="AF50" s="45">
        <v>0.90677966101694918</v>
      </c>
      <c r="AG50" s="46">
        <v>0.92175360710321863</v>
      </c>
      <c r="AH50" s="45"/>
      <c r="AI50" s="47">
        <v>0.96414342629482075</v>
      </c>
      <c r="AJ50" s="45">
        <v>1</v>
      </c>
      <c r="AK50" s="45">
        <v>0.97235023041474655</v>
      </c>
      <c r="AL50" s="45">
        <v>0.99386503067484666</v>
      </c>
      <c r="AM50" s="46">
        <v>0.98031980319803202</v>
      </c>
      <c r="AN50" s="45"/>
      <c r="AO50" s="47">
        <v>0.98349834983498352</v>
      </c>
      <c r="AP50" s="45">
        <v>0.9885057471264368</v>
      </c>
      <c r="AQ50" s="45">
        <v>0.9866310160427807</v>
      </c>
      <c r="AR50" s="45">
        <v>0.99261992619926198</v>
      </c>
      <c r="AS50" s="46">
        <v>0.98765432098765427</v>
      </c>
      <c r="AT50" s="27"/>
    </row>
    <row r="51" spans="1:46" x14ac:dyDescent="0.25">
      <c r="B51" s="37" t="s">
        <v>15</v>
      </c>
      <c r="C51" s="45">
        <v>0.80333333333333334</v>
      </c>
      <c r="D51" s="45">
        <v>0.90662139219015281</v>
      </c>
      <c r="E51" s="46">
        <v>0.87176602924634417</v>
      </c>
      <c r="F51" s="45">
        <v>0.78186968838526916</v>
      </c>
      <c r="G51" s="45">
        <v>0.88184438040345825</v>
      </c>
      <c r="H51" s="46">
        <v>0.81481481481481477</v>
      </c>
      <c r="I51" s="45">
        <v>0.7931034482758621</v>
      </c>
      <c r="J51" s="45">
        <v>0.89375000000000004</v>
      </c>
      <c r="K51" s="46">
        <v>0.83746556473829203</v>
      </c>
      <c r="L51" s="45">
        <v>0.7451820128479657</v>
      </c>
      <c r="M51" s="45">
        <v>0.8968386023294509</v>
      </c>
      <c r="N51" s="46">
        <v>0.83052434456928836</v>
      </c>
      <c r="O51" s="45">
        <v>0.78118161925601748</v>
      </c>
      <c r="P51" s="45">
        <v>0.89618741387230139</v>
      </c>
      <c r="Q51" s="46">
        <v>0.83729269385925598</v>
      </c>
      <c r="R51" s="45"/>
      <c r="S51" s="47">
        <v>0.97752808988764039</v>
      </c>
      <c r="T51" s="45">
        <v>0.92215568862275454</v>
      </c>
      <c r="U51" s="46">
        <v>0.94140625</v>
      </c>
      <c r="V51" s="45">
        <v>0.92822966507177029</v>
      </c>
      <c r="W51" s="45">
        <v>0.94318181818181823</v>
      </c>
      <c r="X51" s="46">
        <v>0.93265993265993263</v>
      </c>
      <c r="Y51" s="45">
        <v>0.94630872483221473</v>
      </c>
      <c r="Z51" s="45">
        <v>0.94270833333333337</v>
      </c>
      <c r="AA51" s="46">
        <v>0.94489795918367347</v>
      </c>
      <c r="AB51" s="45">
        <v>0.93333333333333335</v>
      </c>
      <c r="AC51" s="45">
        <v>0.96644295302013428</v>
      </c>
      <c r="AD51" s="46">
        <v>0.95167286245353155</v>
      </c>
      <c r="AE51" s="45">
        <v>0.94273743016759781</v>
      </c>
      <c r="AF51" s="45">
        <v>0.94295302013422821</v>
      </c>
      <c r="AG51" s="46">
        <v>0.94283536585365857</v>
      </c>
      <c r="AH51" s="45"/>
      <c r="AI51" s="47">
        <v>0.99004975124378114</v>
      </c>
      <c r="AJ51" s="45">
        <v>0.96842105263157896</v>
      </c>
      <c r="AK51" s="45">
        <v>0.98404255319148937</v>
      </c>
      <c r="AL51" s="45">
        <v>0.98076923076923073</v>
      </c>
      <c r="AM51" s="46">
        <v>0.98299319727891155</v>
      </c>
      <c r="AN51" s="45"/>
      <c r="AO51" s="47">
        <v>1</v>
      </c>
      <c r="AP51" s="45">
        <v>0.99342105263157898</v>
      </c>
      <c r="AQ51" s="45">
        <v>0.99692307692307691</v>
      </c>
      <c r="AR51" s="45">
        <v>0.98717948717948723</v>
      </c>
      <c r="AS51" s="46">
        <v>0.99475982532751095</v>
      </c>
      <c r="AT51" s="27"/>
    </row>
    <row r="52" spans="1:46" x14ac:dyDescent="0.25">
      <c r="B52" s="37" t="s">
        <v>16</v>
      </c>
      <c r="C52" s="45">
        <v>0.77064220183486243</v>
      </c>
      <c r="D52" s="45">
        <v>0.90207715133531152</v>
      </c>
      <c r="E52" s="46">
        <v>0.85914085914085914</v>
      </c>
      <c r="F52" s="45">
        <v>0.79487179487179482</v>
      </c>
      <c r="G52" s="45">
        <v>0.90120481927710838</v>
      </c>
      <c r="H52" s="46">
        <v>0.83179916317991631</v>
      </c>
      <c r="I52" s="45">
        <v>0.78118609406952966</v>
      </c>
      <c r="J52" s="45">
        <v>0.89492753623188404</v>
      </c>
      <c r="K52" s="46">
        <v>0.83333333333333337</v>
      </c>
      <c r="L52" s="45">
        <v>0.7632575757575758</v>
      </c>
      <c r="M52" s="45">
        <v>0.89309210526315785</v>
      </c>
      <c r="N52" s="46">
        <v>0.83274647887323938</v>
      </c>
      <c r="O52" s="45">
        <v>0.78032912361270568</v>
      </c>
      <c r="P52" s="45">
        <v>0.89742574257425745</v>
      </c>
      <c r="Q52" s="46">
        <v>0.83787465940054495</v>
      </c>
      <c r="R52" s="45"/>
      <c r="S52" s="47">
        <v>0.9327731092436975</v>
      </c>
      <c r="T52" s="45">
        <v>0.92346938775510201</v>
      </c>
      <c r="U52" s="46">
        <v>0.92698412698412702</v>
      </c>
      <c r="V52" s="45">
        <v>0.96414342629482075</v>
      </c>
      <c r="W52" s="45">
        <v>0.89516129032258063</v>
      </c>
      <c r="X52" s="46">
        <v>0.94133333333333336</v>
      </c>
      <c r="Y52" s="45">
        <v>0.92966360856269115</v>
      </c>
      <c r="Z52" s="45">
        <v>0.92276422764227639</v>
      </c>
      <c r="AA52" s="46">
        <v>0.92670157068062831</v>
      </c>
      <c r="AB52" s="45">
        <v>0.91329479768786126</v>
      </c>
      <c r="AC52" s="45">
        <v>0.91194968553459121</v>
      </c>
      <c r="AD52" s="46">
        <v>0.91265060240963858</v>
      </c>
      <c r="AE52" s="45">
        <v>0.93678160919540232</v>
      </c>
      <c r="AF52" s="45">
        <v>0.91586206896551725</v>
      </c>
      <c r="AG52" s="46">
        <v>0.92727272727272725</v>
      </c>
      <c r="AH52" s="45"/>
      <c r="AI52" s="47">
        <v>0.99514563106796117</v>
      </c>
      <c r="AJ52" s="45">
        <v>0.95774647887323938</v>
      </c>
      <c r="AK52" s="45">
        <v>0.98039215686274506</v>
      </c>
      <c r="AL52" s="45">
        <v>0.9859154929577465</v>
      </c>
      <c r="AM52" s="46">
        <v>0.97916666666666663</v>
      </c>
      <c r="AN52" s="45"/>
      <c r="AO52" s="47">
        <v>0.99378881987577639</v>
      </c>
      <c r="AP52" s="45">
        <v>0.98457583547557836</v>
      </c>
      <c r="AQ52" s="45">
        <v>0.99230769230769234</v>
      </c>
      <c r="AR52" s="45">
        <v>0.99642857142857144</v>
      </c>
      <c r="AS52" s="46">
        <v>0.99131064446053596</v>
      </c>
      <c r="AT52" s="27"/>
    </row>
    <row r="53" spans="1:46" x14ac:dyDescent="0.25">
      <c r="B53" s="37" t="s">
        <v>17</v>
      </c>
      <c r="C53" s="45">
        <v>0.87537091988130566</v>
      </c>
      <c r="D53" s="45">
        <v>0.89451476793248941</v>
      </c>
      <c r="E53" s="46">
        <v>0.88835877862595425</v>
      </c>
      <c r="F53" s="45">
        <v>0.84615384615384615</v>
      </c>
      <c r="G53" s="45">
        <v>0.90255220417633408</v>
      </c>
      <c r="H53" s="46">
        <v>0.86539984164687256</v>
      </c>
      <c r="I53" s="45">
        <v>0.83764940239043828</v>
      </c>
      <c r="J53" s="45">
        <v>0.8935406698564593</v>
      </c>
      <c r="K53" s="46">
        <v>0.86304347826086958</v>
      </c>
      <c r="L53" s="45">
        <v>0.83582089552238803</v>
      </c>
      <c r="M53" s="45">
        <v>0.88907014681892338</v>
      </c>
      <c r="N53" s="46">
        <v>0.86422976501305482</v>
      </c>
      <c r="O53" s="45">
        <v>0.84459210040605392</v>
      </c>
      <c r="P53" s="45">
        <v>0.89424932458510231</v>
      </c>
      <c r="Q53" s="46">
        <v>0.86886792452830186</v>
      </c>
      <c r="R53" s="45"/>
      <c r="S53" s="47">
        <v>0.93269230769230771</v>
      </c>
      <c r="T53" s="45">
        <v>0.90163934426229508</v>
      </c>
      <c r="U53" s="46">
        <v>0.91091954022988508</v>
      </c>
      <c r="V53" s="45">
        <v>0.9375</v>
      </c>
      <c r="W53" s="45">
        <v>0.86363636363636365</v>
      </c>
      <c r="X53" s="46">
        <v>0.91708542713567842</v>
      </c>
      <c r="Y53" s="45">
        <v>0.95588235294117652</v>
      </c>
      <c r="Z53" s="45">
        <v>0.91187739463601536</v>
      </c>
      <c r="AA53" s="46">
        <v>0.93677204658901825</v>
      </c>
      <c r="AB53" s="45">
        <v>0.94152046783625731</v>
      </c>
      <c r="AC53" s="45">
        <v>0.953125</v>
      </c>
      <c r="AD53" s="46">
        <v>0.94765840220385678</v>
      </c>
      <c r="AE53" s="45">
        <v>0.9446290143964563</v>
      </c>
      <c r="AF53" s="45">
        <v>0.91201982651796776</v>
      </c>
      <c r="AG53" s="46">
        <v>0.92923976608187131</v>
      </c>
      <c r="AH53" s="45"/>
      <c r="AI53" s="47">
        <v>0.97735849056603774</v>
      </c>
      <c r="AJ53" s="45">
        <v>0.96938775510204078</v>
      </c>
      <c r="AK53" s="45">
        <v>0.96336996336996339</v>
      </c>
      <c r="AL53" s="45">
        <v>0.9939393939393939</v>
      </c>
      <c r="AM53" s="46">
        <v>0.97441601779755282</v>
      </c>
      <c r="AN53" s="45"/>
      <c r="AO53" s="47">
        <v>0.99692307692307691</v>
      </c>
      <c r="AP53" s="45">
        <v>0.99175824175824179</v>
      </c>
      <c r="AQ53" s="45">
        <v>0.99130434782608701</v>
      </c>
      <c r="AR53" s="45">
        <v>1</v>
      </c>
      <c r="AS53" s="46">
        <v>0.99432624113475199</v>
      </c>
      <c r="AT53" s="27"/>
    </row>
    <row r="54" spans="1:46" x14ac:dyDescent="0.25">
      <c r="B54" s="37" t="s">
        <v>18</v>
      </c>
      <c r="C54" s="45">
        <v>0.83132530120481929</v>
      </c>
      <c r="D54" s="45">
        <v>0.88620199146514933</v>
      </c>
      <c r="E54" s="46">
        <v>0.86859903381642511</v>
      </c>
      <c r="F54" s="45">
        <v>0.83704572098475971</v>
      </c>
      <c r="G54" s="45">
        <v>0.87854251012145745</v>
      </c>
      <c r="H54" s="46">
        <v>0.85226429101707502</v>
      </c>
      <c r="I54" s="45">
        <v>0.83269961977186313</v>
      </c>
      <c r="J54" s="45">
        <v>0.87236403995560485</v>
      </c>
      <c r="K54" s="46">
        <v>0.85099846390168976</v>
      </c>
      <c r="L54" s="45">
        <v>0.7929824561403509</v>
      </c>
      <c r="M54" s="45">
        <v>0.87887323943661977</v>
      </c>
      <c r="N54" s="46">
        <v>0.84062499999999996</v>
      </c>
      <c r="O54" s="45">
        <v>0.82579266120413253</v>
      </c>
      <c r="P54" s="45">
        <v>0.87856125356125359</v>
      </c>
      <c r="Q54" s="46">
        <v>0.85218165627782727</v>
      </c>
      <c r="R54" s="45"/>
      <c r="S54" s="47">
        <v>0.94399999999999995</v>
      </c>
      <c r="T54" s="45">
        <v>0.89406779661016944</v>
      </c>
      <c r="U54" s="46">
        <v>0.91135734072022156</v>
      </c>
      <c r="V54" s="45">
        <v>0.96563573883161513</v>
      </c>
      <c r="W54" s="45">
        <v>0.93181818181818177</v>
      </c>
      <c r="X54" s="46">
        <v>0.95508274231678492</v>
      </c>
      <c r="Y54" s="45">
        <v>0.92147806004618937</v>
      </c>
      <c r="Z54" s="45">
        <v>0.89090909090909087</v>
      </c>
      <c r="AA54" s="46">
        <v>0.90960451977401124</v>
      </c>
      <c r="AB54" s="45">
        <v>0.94660194174757284</v>
      </c>
      <c r="AC54" s="45">
        <v>0.92473118279569888</v>
      </c>
      <c r="AD54" s="46">
        <v>0.93622448979591832</v>
      </c>
      <c r="AE54" s="45">
        <v>0.94123222748815161</v>
      </c>
      <c r="AF54" s="45">
        <v>0.90591073582629678</v>
      </c>
      <c r="AG54" s="46">
        <v>0.92569002123142252</v>
      </c>
      <c r="AH54" s="45"/>
      <c r="AI54" s="47">
        <v>0.96368715083798884</v>
      </c>
      <c r="AJ54" s="45">
        <v>0.97540983606557374</v>
      </c>
      <c r="AK54" s="45">
        <v>0.94780219780219777</v>
      </c>
      <c r="AL54" s="45">
        <v>0.98165137614678899</v>
      </c>
      <c r="AM54" s="46">
        <v>0.96452702702702697</v>
      </c>
      <c r="AN54" s="45"/>
      <c r="AO54" s="47">
        <v>0.98395721925133695</v>
      </c>
      <c r="AP54" s="45">
        <v>0.99566160520607372</v>
      </c>
      <c r="AQ54" s="45">
        <v>0.98574338085539714</v>
      </c>
      <c r="AR54" s="45">
        <v>0.9859154929577465</v>
      </c>
      <c r="AS54" s="46">
        <v>0.98819875776397503</v>
      </c>
      <c r="AT54" s="27"/>
    </row>
    <row r="55" spans="1:46" x14ac:dyDescent="0.25">
      <c r="B55" s="37" t="s">
        <v>19</v>
      </c>
      <c r="C55" s="45">
        <v>0.85070422535211265</v>
      </c>
      <c r="D55" s="45">
        <v>0.85041551246537395</v>
      </c>
      <c r="E55" s="46">
        <v>0.85051067780872791</v>
      </c>
      <c r="F55" s="45">
        <v>0.8426339285714286</v>
      </c>
      <c r="G55" s="45">
        <v>0.85514018691588789</v>
      </c>
      <c r="H55" s="46">
        <v>0.84667673716012082</v>
      </c>
      <c r="I55" s="45">
        <v>0.82624113475177308</v>
      </c>
      <c r="J55" s="45">
        <v>0.83597285067873306</v>
      </c>
      <c r="K55" s="46">
        <v>0.83051689860834987</v>
      </c>
      <c r="L55" s="45">
        <v>0.7779690189328744</v>
      </c>
      <c r="M55" s="45">
        <v>0.88305847076461774</v>
      </c>
      <c r="N55" s="46">
        <v>0.83413461538461542</v>
      </c>
      <c r="O55" s="45">
        <v>0.82466216216216215</v>
      </c>
      <c r="P55" s="45">
        <v>0.85449833395038877</v>
      </c>
      <c r="Q55" s="46">
        <v>0.83889772125066242</v>
      </c>
      <c r="R55" s="45"/>
      <c r="S55" s="47">
        <v>0.93043478260869561</v>
      </c>
      <c r="T55" s="45">
        <v>0.83127572016460904</v>
      </c>
      <c r="U55" s="46">
        <v>0.86312849162011174</v>
      </c>
      <c r="V55" s="45">
        <v>0.93006993006993011</v>
      </c>
      <c r="W55" s="45">
        <v>0.8984375</v>
      </c>
      <c r="X55" s="46">
        <v>0.92028985507246375</v>
      </c>
      <c r="Y55" s="45">
        <v>0.93714285714285717</v>
      </c>
      <c r="Z55" s="45">
        <v>0.79865771812080533</v>
      </c>
      <c r="AA55" s="46">
        <v>0.87345679012345678</v>
      </c>
      <c r="AB55" s="45">
        <v>0.91208791208791207</v>
      </c>
      <c r="AC55" s="45">
        <v>0.87830687830687826</v>
      </c>
      <c r="AD55" s="46">
        <v>0.89487870619946097</v>
      </c>
      <c r="AE55" s="45">
        <v>0.92926045016077174</v>
      </c>
      <c r="AF55" s="45">
        <v>0.84032634032634035</v>
      </c>
      <c r="AG55" s="46">
        <v>0.88665549972082636</v>
      </c>
      <c r="AH55" s="45"/>
      <c r="AI55" s="47">
        <v>0.95588235294117652</v>
      </c>
      <c r="AJ55" s="45">
        <v>0.96039603960396036</v>
      </c>
      <c r="AK55" s="45">
        <v>0.96978851963746227</v>
      </c>
      <c r="AL55" s="45">
        <v>0.98181818181818181</v>
      </c>
      <c r="AM55" s="46">
        <v>0.96531791907514453</v>
      </c>
      <c r="AN55" s="45"/>
      <c r="AO55" s="47">
        <v>0.96783625730994149</v>
      </c>
      <c r="AP55" s="45">
        <v>0.98847262247838619</v>
      </c>
      <c r="AQ55" s="45">
        <v>0.98648648648648596</v>
      </c>
      <c r="AR55" s="45">
        <v>0.97818181818181815</v>
      </c>
      <c r="AS55" s="46">
        <v>0.98082386363636365</v>
      </c>
      <c r="AT55" s="27"/>
    </row>
    <row r="56" spans="1:46" x14ac:dyDescent="0.25">
      <c r="B56" s="37" t="s">
        <v>20</v>
      </c>
      <c r="C56" s="45">
        <v>0.82165605095541405</v>
      </c>
      <c r="D56" s="45">
        <v>0.852054794520548</v>
      </c>
      <c r="E56" s="46">
        <v>0.84291187739463602</v>
      </c>
      <c r="F56" s="45">
        <v>0.82994011976047899</v>
      </c>
      <c r="G56" s="45">
        <v>0.88766519823788548</v>
      </c>
      <c r="H56" s="46">
        <v>0.85027152831652442</v>
      </c>
      <c r="I56" s="45">
        <v>0.78458681522748375</v>
      </c>
      <c r="J56" s="45">
        <v>0.85357142857142854</v>
      </c>
      <c r="K56" s="46">
        <v>0.81481481481481477</v>
      </c>
      <c r="L56" s="45">
        <v>0.85185185185185186</v>
      </c>
      <c r="M56" s="45">
        <v>0.89850746268656712</v>
      </c>
      <c r="N56" s="46">
        <v>0.87768595041322317</v>
      </c>
      <c r="O56" s="45">
        <v>0.81561822125813443</v>
      </c>
      <c r="P56" s="45">
        <v>0.87008166295471423</v>
      </c>
      <c r="Q56" s="46">
        <v>0.8424908424908425</v>
      </c>
      <c r="R56" s="45"/>
      <c r="S56" s="47">
        <v>0.9732142857142857</v>
      </c>
      <c r="T56" s="45">
        <v>0.87551867219917012</v>
      </c>
      <c r="U56" s="46">
        <v>0.90651558073654392</v>
      </c>
      <c r="V56" s="45">
        <v>0.95578231292517002</v>
      </c>
      <c r="W56" s="45">
        <v>0.87050359712230219</v>
      </c>
      <c r="X56" s="46">
        <v>0.92840646651270209</v>
      </c>
      <c r="Y56" s="45">
        <v>0.90957446808510634</v>
      </c>
      <c r="Z56" s="45">
        <v>0.87404580152671751</v>
      </c>
      <c r="AA56" s="46">
        <v>0.89498432601880873</v>
      </c>
      <c r="AB56" s="45">
        <v>0.95876288659793818</v>
      </c>
      <c r="AC56" s="45">
        <v>0.88177339901477836</v>
      </c>
      <c r="AD56" s="46">
        <v>0.91939546599496225</v>
      </c>
      <c r="AE56" s="45">
        <v>0.94057377049180324</v>
      </c>
      <c r="AF56" s="45">
        <v>0.87573964497041423</v>
      </c>
      <c r="AG56" s="46">
        <v>0.91048874244920375</v>
      </c>
      <c r="AH56" s="45"/>
      <c r="AI56" s="47">
        <v>0.97619047619047616</v>
      </c>
      <c r="AJ56" s="45">
        <v>0.96982758620689657</v>
      </c>
      <c r="AK56" s="45">
        <v>0.98290598290598286</v>
      </c>
      <c r="AL56" s="45">
        <v>0.98113207547169812</v>
      </c>
      <c r="AM56" s="46">
        <v>0.97783461210571188</v>
      </c>
      <c r="AN56" s="45"/>
      <c r="AO56" s="47">
        <v>0.99099099099099097</v>
      </c>
      <c r="AP56" s="45">
        <v>0.98777506112469438</v>
      </c>
      <c r="AQ56" s="45">
        <v>0.99770114942528731</v>
      </c>
      <c r="AR56" s="45">
        <v>0.99305555555555558</v>
      </c>
      <c r="AS56" s="46">
        <v>0.99249146757679185</v>
      </c>
      <c r="AT56" s="27"/>
    </row>
    <row r="57" spans="1:46" x14ac:dyDescent="0.25">
      <c r="B57" s="37" t="s">
        <v>21</v>
      </c>
      <c r="C57" s="45">
        <v>0.89080459770114939</v>
      </c>
      <c r="D57" s="45">
        <v>0.89586305278174039</v>
      </c>
      <c r="E57" s="46">
        <v>0.89418493803622501</v>
      </c>
      <c r="F57" s="45">
        <v>0.8571428571428571</v>
      </c>
      <c r="G57" s="45">
        <v>0.89500000000000002</v>
      </c>
      <c r="H57" s="46">
        <v>0.86956521739130432</v>
      </c>
      <c r="I57" s="45">
        <v>0.78671655753040226</v>
      </c>
      <c r="J57" s="45">
        <v>0.86966292134831458</v>
      </c>
      <c r="K57" s="46">
        <v>0.82440020418580906</v>
      </c>
      <c r="L57" s="45">
        <v>0.83916083916083917</v>
      </c>
      <c r="M57" s="45">
        <v>0.89655172413793105</v>
      </c>
      <c r="N57" s="46">
        <v>0.87066246056782337</v>
      </c>
      <c r="O57" s="45">
        <v>0.83084045584045585</v>
      </c>
      <c r="P57" s="45">
        <v>0.88723483438779305</v>
      </c>
      <c r="Q57" s="46">
        <v>0.85841674249317557</v>
      </c>
      <c r="R57" s="45"/>
      <c r="S57" s="47">
        <v>0.96638655462184875</v>
      </c>
      <c r="T57" s="45">
        <v>0.90776699029126218</v>
      </c>
      <c r="U57" s="46">
        <v>0.92923076923076919</v>
      </c>
      <c r="V57" s="45">
        <v>0.96564885496183206</v>
      </c>
      <c r="W57" s="45">
        <v>0.93129770992366412</v>
      </c>
      <c r="X57" s="46">
        <v>0.95419847328244278</v>
      </c>
      <c r="Y57" s="45">
        <v>0.89473684210526316</v>
      </c>
      <c r="Z57" s="45">
        <v>0.91538461538461535</v>
      </c>
      <c r="AA57" s="46">
        <v>0.90365448504983392</v>
      </c>
      <c r="AB57" s="45">
        <v>0.95580110497237569</v>
      </c>
      <c r="AC57" s="45">
        <v>0.9</v>
      </c>
      <c r="AD57" s="46">
        <v>0.92722371967654982</v>
      </c>
      <c r="AE57" s="45">
        <v>0.93694690265486724</v>
      </c>
      <c r="AF57" s="45">
        <v>0.91232528589580686</v>
      </c>
      <c r="AG57" s="46">
        <v>0.92548787699586044</v>
      </c>
      <c r="AH57" s="45"/>
      <c r="AI57" s="47">
        <v>0.97704081632653061</v>
      </c>
      <c r="AJ57" s="45">
        <v>0.952755905511811</v>
      </c>
      <c r="AK57" s="45">
        <v>0.95256916996047436</v>
      </c>
      <c r="AL57" s="45">
        <v>0.98007968127490042</v>
      </c>
      <c r="AM57" s="46">
        <v>0.96695652173913038</v>
      </c>
      <c r="AN57" s="45"/>
      <c r="AO57" s="47">
        <v>0.99115044247787609</v>
      </c>
      <c r="AP57" s="45">
        <v>0.97941176470588232</v>
      </c>
      <c r="AQ57" s="45">
        <v>1</v>
      </c>
      <c r="AR57" s="45">
        <v>0.99684542586750791</v>
      </c>
      <c r="AS57" s="46">
        <v>0.9925373134328358</v>
      </c>
      <c r="AT57" s="27"/>
    </row>
    <row r="58" spans="1:46" x14ac:dyDescent="0.25">
      <c r="B58" s="37" t="s">
        <v>22</v>
      </c>
      <c r="C58" s="45">
        <v>0.8783783783783784</v>
      </c>
      <c r="D58" s="45">
        <v>0.88656716417910453</v>
      </c>
      <c r="E58" s="46">
        <v>0.88405797101449279</v>
      </c>
      <c r="F58" s="45">
        <v>0.85769728331177231</v>
      </c>
      <c r="G58" s="45">
        <v>0.87948717948717947</v>
      </c>
      <c r="H58" s="46">
        <v>0.86500429922613931</v>
      </c>
      <c r="I58" s="45">
        <v>0.82079207920792074</v>
      </c>
      <c r="J58" s="45">
        <v>0.90648379052369077</v>
      </c>
      <c r="K58" s="46">
        <v>0.85871964679911694</v>
      </c>
      <c r="L58" s="45">
        <v>0.84543761638733705</v>
      </c>
      <c r="M58" s="45">
        <v>0.88834951456310685</v>
      </c>
      <c r="N58" s="46">
        <v>0.86839826839826839</v>
      </c>
      <c r="O58" s="45">
        <v>0.84327217125382259</v>
      </c>
      <c r="P58" s="45">
        <v>0.89233870967741935</v>
      </c>
      <c r="Q58" s="46">
        <v>0.86715070643642067</v>
      </c>
      <c r="R58" s="45"/>
      <c r="S58" s="47">
        <v>0.98095238095238091</v>
      </c>
      <c r="T58" s="45">
        <v>0.93896713615023475</v>
      </c>
      <c r="U58" s="46">
        <v>0.95283018867924529</v>
      </c>
      <c r="V58" s="45">
        <v>0.9568965517241379</v>
      </c>
      <c r="W58" s="45">
        <v>0.92913385826771655</v>
      </c>
      <c r="X58" s="46">
        <v>0.94707520891364905</v>
      </c>
      <c r="Y58" s="45">
        <v>0.96165191740412981</v>
      </c>
      <c r="Z58" s="45">
        <v>0.90082644628099173</v>
      </c>
      <c r="AA58" s="46">
        <v>0.9363166953528399</v>
      </c>
      <c r="AB58" s="45">
        <v>0.97790055248618779</v>
      </c>
      <c r="AC58" s="45">
        <v>0.91772151898734178</v>
      </c>
      <c r="AD58" s="46">
        <v>0.94985250737463123</v>
      </c>
      <c r="AE58" s="45">
        <v>0.96616102683780625</v>
      </c>
      <c r="AF58" s="45">
        <v>0.92027027027027031</v>
      </c>
      <c r="AG58" s="46">
        <v>0.94489668127739512</v>
      </c>
      <c r="AH58" s="45"/>
      <c r="AI58" s="47">
        <v>0.97631578947368425</v>
      </c>
      <c r="AJ58" s="45">
        <v>0.96803652968036524</v>
      </c>
      <c r="AK58" s="45">
        <v>0.98141263940520451</v>
      </c>
      <c r="AL58" s="45">
        <v>0.97422680412371132</v>
      </c>
      <c r="AM58" s="46">
        <v>0.97551789077212803</v>
      </c>
      <c r="AN58" s="45"/>
      <c r="AO58" s="47">
        <v>0.99442896935933145</v>
      </c>
      <c r="AP58" s="45">
        <v>0.98369565217391308</v>
      </c>
      <c r="AQ58" s="45">
        <v>0.99568034557235419</v>
      </c>
      <c r="AR58" s="45">
        <v>0.99628252788104088</v>
      </c>
      <c r="AS58" s="46">
        <v>0.99246058944482518</v>
      </c>
      <c r="AT58" s="27"/>
    </row>
    <row r="59" spans="1:46" x14ac:dyDescent="0.25">
      <c r="A59" s="29"/>
      <c r="B59" s="38" t="s">
        <v>23</v>
      </c>
      <c r="C59" s="48">
        <v>0.85403726708074534</v>
      </c>
      <c r="D59" s="48">
        <v>0.91032608695652173</v>
      </c>
      <c r="E59" s="49">
        <v>0.8931947069943289</v>
      </c>
      <c r="F59" s="48">
        <v>0.83435582822085885</v>
      </c>
      <c r="G59" s="48">
        <v>0.89162561576354682</v>
      </c>
      <c r="H59" s="49">
        <v>0.85339885339885335</v>
      </c>
      <c r="I59" s="48">
        <v>0.79000925069380201</v>
      </c>
      <c r="J59" s="48">
        <v>0.87868480725623588</v>
      </c>
      <c r="K59" s="49">
        <v>0.82985226693835967</v>
      </c>
      <c r="L59" s="48">
        <v>0.82024432809773129</v>
      </c>
      <c r="M59" s="48">
        <v>0.86523736600306278</v>
      </c>
      <c r="N59" s="49">
        <v>0.84420880913539964</v>
      </c>
      <c r="O59" s="48">
        <v>0.8165532067359369</v>
      </c>
      <c r="P59" s="48">
        <v>0.88606649234217405</v>
      </c>
      <c r="Q59" s="49">
        <v>0.85058522311631313</v>
      </c>
      <c r="R59" s="48"/>
      <c r="S59" s="50">
        <v>0.94399999999999995</v>
      </c>
      <c r="T59" s="48">
        <v>0.87562189054726369</v>
      </c>
      <c r="U59" s="49">
        <v>0.90184049079754602</v>
      </c>
      <c r="V59" s="48">
        <v>0.95901639344262291</v>
      </c>
      <c r="W59" s="48">
        <v>0.8828125</v>
      </c>
      <c r="X59" s="49">
        <v>0.93279569892473113</v>
      </c>
      <c r="Y59" s="48">
        <v>0.92328767123287669</v>
      </c>
      <c r="Z59" s="48">
        <v>0.90434782608695652</v>
      </c>
      <c r="AA59" s="49">
        <v>0.91596638655462181</v>
      </c>
      <c r="AB59" s="48">
        <v>0.98816568047337283</v>
      </c>
      <c r="AC59" s="48">
        <v>0.87272727272727268</v>
      </c>
      <c r="AD59" s="49">
        <v>0.93113772455089816</v>
      </c>
      <c r="AE59" s="48">
        <v>0.94795127353266884</v>
      </c>
      <c r="AF59" s="48">
        <v>0.88535911602209949</v>
      </c>
      <c r="AG59" s="49">
        <v>0.92009834050399508</v>
      </c>
      <c r="AH59" s="48"/>
      <c r="AI59" s="50">
        <v>0.88039867109634551</v>
      </c>
      <c r="AJ59" s="48">
        <v>0.86637931034482762</v>
      </c>
      <c r="AK59" s="48">
        <v>0.82911392405063289</v>
      </c>
      <c r="AL59" s="48">
        <v>0.86499999999999999</v>
      </c>
      <c r="AM59" s="49">
        <v>0.8589132507149666</v>
      </c>
      <c r="AN59" s="48"/>
      <c r="AO59" s="50">
        <v>0.96084337349397586</v>
      </c>
      <c r="AP59" s="48">
        <v>0.93830334190231357</v>
      </c>
      <c r="AQ59" s="48">
        <v>0.9419642857142857</v>
      </c>
      <c r="AR59" s="48">
        <v>0.94705882352941173</v>
      </c>
      <c r="AS59" s="49">
        <v>0.94632206759443338</v>
      </c>
      <c r="AT59" s="27"/>
    </row>
    <row r="60" spans="1:46" x14ac:dyDescent="0.25">
      <c r="A60" s="31">
        <v>2021</v>
      </c>
      <c r="B60" s="37" t="s">
        <v>12</v>
      </c>
      <c r="C60" s="45">
        <v>0.86394557823129248</v>
      </c>
      <c r="D60" s="45">
        <v>0.90791366906474824</v>
      </c>
      <c r="E60" s="46">
        <v>0.89484327603640046</v>
      </c>
      <c r="F60" s="45">
        <v>0.82697201017811706</v>
      </c>
      <c r="G60" s="45">
        <v>0.90023201856148494</v>
      </c>
      <c r="H60" s="46">
        <v>0.85291700903861956</v>
      </c>
      <c r="I60" s="45">
        <v>0.78857715430861719</v>
      </c>
      <c r="J60" s="45">
        <v>0.86881472957422323</v>
      </c>
      <c r="K60" s="46">
        <v>0.82592394215318699</v>
      </c>
      <c r="L60" s="45">
        <v>0.8286290322580645</v>
      </c>
      <c r="M60" s="45">
        <v>0.89859594383775354</v>
      </c>
      <c r="N60" s="46">
        <v>0.86807387862796836</v>
      </c>
      <c r="O60" s="45">
        <v>0.81662781662781658</v>
      </c>
      <c r="P60" s="45">
        <v>0.89150227617602429</v>
      </c>
      <c r="Q60" s="46">
        <v>0.85451055662188102</v>
      </c>
      <c r="R60" s="45"/>
      <c r="S60" s="47">
        <v>0.92156862745098034</v>
      </c>
      <c r="T60" s="45">
        <v>0.92376681614349776</v>
      </c>
      <c r="U60" s="46">
        <v>0.92307692307692313</v>
      </c>
      <c r="V60" s="45">
        <v>0.96969696969696972</v>
      </c>
      <c r="W60" s="45">
        <v>0.88990825688073394</v>
      </c>
      <c r="X60" s="46">
        <v>0.9463806970509383</v>
      </c>
      <c r="Y60" s="45">
        <v>0.94594594594594594</v>
      </c>
      <c r="Z60" s="45">
        <v>0.88546255506607929</v>
      </c>
      <c r="AA60" s="46">
        <v>0.92294807370184251</v>
      </c>
      <c r="AB60" s="45">
        <v>0.96273291925465843</v>
      </c>
      <c r="AC60" s="45">
        <v>0.88957055214723924</v>
      </c>
      <c r="AD60" s="46">
        <v>0.92592592592592593</v>
      </c>
      <c r="AE60" s="45">
        <v>0.95317725752508364</v>
      </c>
      <c r="AF60" s="45">
        <v>0.89889196675900274</v>
      </c>
      <c r="AG60" s="46">
        <v>0.92896849907350221</v>
      </c>
      <c r="AH60" s="45"/>
      <c r="AI60" s="47">
        <v>0.93470790378006874</v>
      </c>
      <c r="AJ60" s="45">
        <v>0.93495934959349591</v>
      </c>
      <c r="AK60" s="45">
        <v>0.93856655290102387</v>
      </c>
      <c r="AL60" s="45">
        <v>0.96954314720812185</v>
      </c>
      <c r="AM60" s="46">
        <v>0.94255111976630968</v>
      </c>
      <c r="AN60" s="45"/>
      <c r="AO60" s="47">
        <v>0.98082191780821915</v>
      </c>
      <c r="AP60" s="45">
        <v>0.97011494252873565</v>
      </c>
      <c r="AQ60" s="45">
        <v>0.9688195991091314</v>
      </c>
      <c r="AR60" s="45">
        <v>0.98208955223880601</v>
      </c>
      <c r="AS60" s="46">
        <v>0.9747474747474747</v>
      </c>
      <c r="AT60" s="27"/>
    </row>
    <row r="61" spans="1:46" x14ac:dyDescent="0.25">
      <c r="B61" s="37" t="s">
        <v>13</v>
      </c>
      <c r="C61" s="45">
        <v>0.80602006688963213</v>
      </c>
      <c r="D61" s="45">
        <v>0.88442211055276387</v>
      </c>
      <c r="E61" s="46">
        <v>0.8582589285714286</v>
      </c>
      <c r="F61" s="45">
        <v>0.80610889774236383</v>
      </c>
      <c r="G61" s="45">
        <v>0.89113924050632909</v>
      </c>
      <c r="H61" s="46">
        <v>0.83536585365853655</v>
      </c>
      <c r="I61" s="45">
        <v>0.76884422110552764</v>
      </c>
      <c r="J61" s="45">
        <v>0.84897959183673466</v>
      </c>
      <c r="K61" s="46">
        <v>0.80289017341040458</v>
      </c>
      <c r="L61" s="45">
        <v>0.84875846501128671</v>
      </c>
      <c r="M61" s="45">
        <v>0.88566827697262485</v>
      </c>
      <c r="N61" s="46">
        <v>0.87030075187969924</v>
      </c>
      <c r="O61" s="45">
        <v>0.79879518072289157</v>
      </c>
      <c r="P61" s="45">
        <v>0.87478705281090285</v>
      </c>
      <c r="Q61" s="46">
        <v>0.83567589913187268</v>
      </c>
      <c r="R61" s="45"/>
      <c r="S61" s="47">
        <v>0.95959595959595956</v>
      </c>
      <c r="T61" s="45">
        <v>0.91666666666666663</v>
      </c>
      <c r="U61" s="46">
        <v>0.93069306930693074</v>
      </c>
      <c r="V61" s="45">
        <v>0.9083665338645418</v>
      </c>
      <c r="W61" s="45">
        <v>0.87068965517241381</v>
      </c>
      <c r="X61" s="46">
        <v>0.89645776566757496</v>
      </c>
      <c r="Y61" s="45">
        <v>0.87171052631578949</v>
      </c>
      <c r="Z61" s="45">
        <v>0.87083333333333335</v>
      </c>
      <c r="AA61" s="46">
        <v>0.87132352941176472</v>
      </c>
      <c r="AB61" s="45">
        <v>0.9178082191780822</v>
      </c>
      <c r="AC61" s="45">
        <v>0.90259740259740262</v>
      </c>
      <c r="AD61" s="46">
        <v>0.91</v>
      </c>
      <c r="AE61" s="45">
        <v>0.90249999999999997</v>
      </c>
      <c r="AF61" s="45">
        <v>0.89075630252100846</v>
      </c>
      <c r="AG61" s="46">
        <v>0.8969616908850726</v>
      </c>
      <c r="AH61" s="45"/>
      <c r="AI61" s="47">
        <v>0.95238095238095233</v>
      </c>
      <c r="AJ61" s="45">
        <v>0.89711934156378603</v>
      </c>
      <c r="AK61" s="45">
        <v>0.93309859154929575</v>
      </c>
      <c r="AL61" s="45">
        <v>0.95336787564766834</v>
      </c>
      <c r="AM61" s="46">
        <v>0.93392504930966469</v>
      </c>
      <c r="AN61" s="45"/>
      <c r="AO61" s="47">
        <v>0.99312714776632305</v>
      </c>
      <c r="AP61" s="45">
        <v>0.95844875346260383</v>
      </c>
      <c r="AQ61" s="45">
        <v>0.98128342245989308</v>
      </c>
      <c r="AR61" s="45">
        <v>0.97154471544715448</v>
      </c>
      <c r="AS61" s="46">
        <v>0.97562893081761004</v>
      </c>
      <c r="AT61" s="27"/>
    </row>
    <row r="62" spans="1:46" x14ac:dyDescent="0.25">
      <c r="B62" s="37" t="s">
        <v>14</v>
      </c>
      <c r="C62" s="45"/>
      <c r="D62" s="45"/>
      <c r="E62" s="46"/>
      <c r="F62" s="45"/>
      <c r="G62" s="45"/>
      <c r="H62" s="46"/>
      <c r="I62" s="45"/>
      <c r="J62" s="45"/>
      <c r="K62" s="46"/>
      <c r="L62" s="45"/>
      <c r="M62" s="45"/>
      <c r="N62" s="46"/>
      <c r="O62" s="45"/>
      <c r="P62" s="45"/>
      <c r="Q62" s="46"/>
      <c r="R62" s="45"/>
      <c r="S62" s="47"/>
      <c r="T62" s="45"/>
      <c r="U62" s="46"/>
      <c r="V62" s="45"/>
      <c r="W62" s="45"/>
      <c r="X62" s="46"/>
      <c r="Y62" s="45"/>
      <c r="Z62" s="45"/>
      <c r="AA62" s="46"/>
      <c r="AB62" s="45"/>
      <c r="AC62" s="45"/>
      <c r="AD62" s="46"/>
      <c r="AE62" s="45"/>
      <c r="AF62" s="45"/>
      <c r="AG62" s="46"/>
      <c r="AH62" s="45"/>
      <c r="AI62" s="47"/>
      <c r="AJ62" s="45"/>
      <c r="AK62" s="45"/>
      <c r="AL62" s="45"/>
      <c r="AM62" s="46"/>
      <c r="AN62" s="45"/>
      <c r="AO62" s="47"/>
      <c r="AP62" s="45"/>
      <c r="AQ62" s="45"/>
      <c r="AR62" s="45"/>
      <c r="AS62" s="46"/>
      <c r="AT62" s="27"/>
    </row>
    <row r="63" spans="1:46" x14ac:dyDescent="0.25">
      <c r="B63" s="37" t="s">
        <v>15</v>
      </c>
      <c r="C63" s="45"/>
      <c r="D63" s="45"/>
      <c r="E63" s="46"/>
      <c r="F63" s="45"/>
      <c r="G63" s="45"/>
      <c r="H63" s="46"/>
      <c r="I63" s="45"/>
      <c r="J63" s="45"/>
      <c r="K63" s="46"/>
      <c r="L63" s="45"/>
      <c r="M63" s="45"/>
      <c r="N63" s="46"/>
      <c r="O63" s="45"/>
      <c r="P63" s="45"/>
      <c r="Q63" s="46"/>
      <c r="R63" s="45"/>
      <c r="S63" s="47"/>
      <c r="T63" s="45"/>
      <c r="U63" s="46"/>
      <c r="V63" s="45"/>
      <c r="W63" s="45"/>
      <c r="X63" s="46"/>
      <c r="Y63" s="45"/>
      <c r="Z63" s="45"/>
      <c r="AA63" s="46"/>
      <c r="AB63" s="45"/>
      <c r="AC63" s="45"/>
      <c r="AD63" s="46"/>
      <c r="AE63" s="45"/>
      <c r="AF63" s="45"/>
      <c r="AG63" s="46"/>
      <c r="AH63" s="45"/>
      <c r="AI63" s="47"/>
      <c r="AJ63" s="45"/>
      <c r="AK63" s="45"/>
      <c r="AL63" s="45"/>
      <c r="AM63" s="46"/>
      <c r="AN63" s="45"/>
      <c r="AO63" s="47"/>
      <c r="AP63" s="45"/>
      <c r="AQ63" s="45"/>
      <c r="AR63" s="45"/>
      <c r="AS63" s="46"/>
      <c r="AT63" s="27"/>
    </row>
    <row r="64" spans="1:46" x14ac:dyDescent="0.25">
      <c r="B64" s="37" t="s">
        <v>16</v>
      </c>
      <c r="C64" s="45"/>
      <c r="D64" s="45"/>
      <c r="E64" s="46"/>
      <c r="F64" s="45"/>
      <c r="G64" s="45"/>
      <c r="H64" s="46"/>
      <c r="I64" s="45"/>
      <c r="J64" s="45"/>
      <c r="K64" s="46"/>
      <c r="L64" s="45"/>
      <c r="M64" s="45"/>
      <c r="N64" s="46"/>
      <c r="O64" s="45"/>
      <c r="P64" s="45"/>
      <c r="Q64" s="46"/>
      <c r="R64" s="45"/>
      <c r="S64" s="47"/>
      <c r="T64" s="45"/>
      <c r="U64" s="46"/>
      <c r="V64" s="45"/>
      <c r="W64" s="45"/>
      <c r="X64" s="46"/>
      <c r="Y64" s="45"/>
      <c r="Z64" s="45"/>
      <c r="AA64" s="46"/>
      <c r="AB64" s="45"/>
      <c r="AC64" s="45"/>
      <c r="AD64" s="46"/>
      <c r="AE64" s="45"/>
      <c r="AF64" s="45"/>
      <c r="AG64" s="46"/>
      <c r="AH64" s="45"/>
      <c r="AI64" s="47"/>
      <c r="AJ64" s="45"/>
      <c r="AK64" s="45"/>
      <c r="AL64" s="45"/>
      <c r="AM64" s="46"/>
      <c r="AN64" s="45"/>
      <c r="AO64" s="47"/>
      <c r="AP64" s="45"/>
      <c r="AQ64" s="45"/>
      <c r="AR64" s="45"/>
      <c r="AS64" s="46"/>
      <c r="AT64" s="27"/>
    </row>
    <row r="65" spans="1:46" x14ac:dyDescent="0.25">
      <c r="B65" s="37" t="s">
        <v>17</v>
      </c>
      <c r="C65" s="45"/>
      <c r="D65" s="45"/>
      <c r="E65" s="46"/>
      <c r="F65" s="45"/>
      <c r="G65" s="45"/>
      <c r="H65" s="46"/>
      <c r="I65" s="45"/>
      <c r="J65" s="45"/>
      <c r="K65" s="46"/>
      <c r="L65" s="45"/>
      <c r="M65" s="45"/>
      <c r="N65" s="46"/>
      <c r="O65" s="45"/>
      <c r="P65" s="45"/>
      <c r="Q65" s="46"/>
      <c r="R65" s="45"/>
      <c r="S65" s="47"/>
      <c r="T65" s="45"/>
      <c r="U65" s="46"/>
      <c r="V65" s="45"/>
      <c r="W65" s="45"/>
      <c r="X65" s="46"/>
      <c r="Y65" s="45"/>
      <c r="Z65" s="45"/>
      <c r="AA65" s="46"/>
      <c r="AB65" s="45"/>
      <c r="AC65" s="45"/>
      <c r="AD65" s="46"/>
      <c r="AE65" s="45"/>
      <c r="AF65" s="45"/>
      <c r="AG65" s="46"/>
      <c r="AH65" s="45"/>
      <c r="AI65" s="47"/>
      <c r="AJ65" s="45"/>
      <c r="AK65" s="45"/>
      <c r="AL65" s="45"/>
      <c r="AM65" s="46"/>
      <c r="AN65" s="45"/>
      <c r="AO65" s="47"/>
      <c r="AP65" s="45"/>
      <c r="AQ65" s="45"/>
      <c r="AR65" s="45"/>
      <c r="AS65" s="46"/>
      <c r="AT65" s="27"/>
    </row>
    <row r="66" spans="1:46" x14ac:dyDescent="0.25">
      <c r="B66" s="37" t="s">
        <v>18</v>
      </c>
      <c r="C66" s="45"/>
      <c r="D66" s="45"/>
      <c r="E66" s="46"/>
      <c r="F66" s="45"/>
      <c r="G66" s="45"/>
      <c r="H66" s="46"/>
      <c r="I66" s="45"/>
      <c r="J66" s="45"/>
      <c r="K66" s="46"/>
      <c r="L66" s="45"/>
      <c r="M66" s="45"/>
      <c r="N66" s="46"/>
      <c r="O66" s="45"/>
      <c r="P66" s="45"/>
      <c r="Q66" s="46"/>
      <c r="R66" s="45"/>
      <c r="S66" s="47"/>
      <c r="T66" s="45"/>
      <c r="U66" s="46"/>
      <c r="V66" s="45"/>
      <c r="W66" s="45"/>
      <c r="X66" s="46"/>
      <c r="Y66" s="45"/>
      <c r="Z66" s="45"/>
      <c r="AA66" s="46"/>
      <c r="AB66" s="45"/>
      <c r="AC66" s="45"/>
      <c r="AD66" s="46"/>
      <c r="AE66" s="45"/>
      <c r="AF66" s="45"/>
      <c r="AG66" s="46"/>
      <c r="AH66" s="45"/>
      <c r="AI66" s="47"/>
      <c r="AJ66" s="45"/>
      <c r="AK66" s="45"/>
      <c r="AL66" s="45"/>
      <c r="AM66" s="46"/>
      <c r="AN66" s="45"/>
      <c r="AO66" s="47"/>
      <c r="AP66" s="45"/>
      <c r="AQ66" s="45"/>
      <c r="AR66" s="45"/>
      <c r="AS66" s="46"/>
      <c r="AT66" s="27"/>
    </row>
    <row r="67" spans="1:46" x14ac:dyDescent="0.25">
      <c r="B67" s="37" t="s">
        <v>19</v>
      </c>
      <c r="C67" s="45"/>
      <c r="D67" s="45"/>
      <c r="E67" s="46"/>
      <c r="F67" s="45"/>
      <c r="G67" s="45"/>
      <c r="H67" s="46"/>
      <c r="I67" s="45"/>
      <c r="J67" s="45"/>
      <c r="K67" s="46"/>
      <c r="L67" s="45"/>
      <c r="M67" s="45"/>
      <c r="N67" s="46"/>
      <c r="O67" s="45"/>
      <c r="P67" s="45"/>
      <c r="Q67" s="46"/>
      <c r="R67" s="45"/>
      <c r="S67" s="47"/>
      <c r="T67" s="45"/>
      <c r="U67" s="46"/>
      <c r="V67" s="45"/>
      <c r="W67" s="45"/>
      <c r="X67" s="46"/>
      <c r="Y67" s="45"/>
      <c r="Z67" s="45"/>
      <c r="AA67" s="46"/>
      <c r="AB67" s="45"/>
      <c r="AC67" s="45"/>
      <c r="AD67" s="46"/>
      <c r="AE67" s="45"/>
      <c r="AF67" s="45"/>
      <c r="AG67" s="46"/>
      <c r="AH67" s="45"/>
      <c r="AI67" s="47"/>
      <c r="AJ67" s="45"/>
      <c r="AK67" s="45"/>
      <c r="AL67" s="45"/>
      <c r="AM67" s="46"/>
      <c r="AN67" s="45"/>
      <c r="AO67" s="47"/>
      <c r="AP67" s="45"/>
      <c r="AQ67" s="45"/>
      <c r="AR67" s="45"/>
      <c r="AS67" s="46"/>
      <c r="AT67" s="27"/>
    </row>
    <row r="68" spans="1:46" x14ac:dyDescent="0.25">
      <c r="B68" s="37" t="s">
        <v>20</v>
      </c>
      <c r="C68" s="45"/>
      <c r="D68" s="45"/>
      <c r="E68" s="46"/>
      <c r="F68" s="45"/>
      <c r="G68" s="45"/>
      <c r="H68" s="46"/>
      <c r="I68" s="45"/>
      <c r="J68" s="45"/>
      <c r="K68" s="46"/>
      <c r="L68" s="45"/>
      <c r="M68" s="45"/>
      <c r="N68" s="46"/>
      <c r="O68" s="45"/>
      <c r="P68" s="45"/>
      <c r="Q68" s="46"/>
      <c r="R68" s="45"/>
      <c r="S68" s="47"/>
      <c r="T68" s="45"/>
      <c r="U68" s="46"/>
      <c r="V68" s="45"/>
      <c r="W68" s="45"/>
      <c r="X68" s="46"/>
      <c r="Y68" s="45"/>
      <c r="Z68" s="45"/>
      <c r="AA68" s="46"/>
      <c r="AB68" s="45"/>
      <c r="AC68" s="45"/>
      <c r="AD68" s="46"/>
      <c r="AE68" s="45"/>
      <c r="AF68" s="45"/>
      <c r="AG68" s="46"/>
      <c r="AH68" s="45"/>
      <c r="AI68" s="47"/>
      <c r="AJ68" s="45"/>
      <c r="AK68" s="45"/>
      <c r="AL68" s="45"/>
      <c r="AM68" s="46"/>
      <c r="AN68" s="45"/>
      <c r="AO68" s="47"/>
      <c r="AP68" s="45"/>
      <c r="AQ68" s="45"/>
      <c r="AR68" s="45"/>
      <c r="AS68" s="46"/>
      <c r="AT68" s="27"/>
    </row>
    <row r="69" spans="1:46" x14ac:dyDescent="0.25">
      <c r="B69" s="37" t="s">
        <v>21</v>
      </c>
      <c r="C69" s="45"/>
      <c r="D69" s="45"/>
      <c r="E69" s="46"/>
      <c r="F69" s="45"/>
      <c r="G69" s="45"/>
      <c r="H69" s="46"/>
      <c r="I69" s="45"/>
      <c r="J69" s="45"/>
      <c r="K69" s="46"/>
      <c r="L69" s="45"/>
      <c r="M69" s="45"/>
      <c r="N69" s="46"/>
      <c r="O69" s="45"/>
      <c r="P69" s="45"/>
      <c r="Q69" s="46"/>
      <c r="R69" s="45"/>
      <c r="S69" s="47"/>
      <c r="T69" s="45"/>
      <c r="U69" s="46"/>
      <c r="V69" s="45"/>
      <c r="W69" s="45"/>
      <c r="X69" s="46"/>
      <c r="Y69" s="45"/>
      <c r="Z69" s="45"/>
      <c r="AA69" s="46"/>
      <c r="AB69" s="45"/>
      <c r="AC69" s="45"/>
      <c r="AD69" s="46"/>
      <c r="AE69" s="45"/>
      <c r="AF69" s="45"/>
      <c r="AG69" s="46"/>
      <c r="AH69" s="45"/>
      <c r="AI69" s="47"/>
      <c r="AJ69" s="45"/>
      <c r="AK69" s="45"/>
      <c r="AL69" s="45"/>
      <c r="AM69" s="46"/>
      <c r="AN69" s="45"/>
      <c r="AO69" s="47"/>
      <c r="AP69" s="45"/>
      <c r="AQ69" s="45"/>
      <c r="AR69" s="45"/>
      <c r="AS69" s="46"/>
      <c r="AT69" s="27"/>
    </row>
    <row r="70" spans="1:46" x14ac:dyDescent="0.25">
      <c r="B70" s="37" t="s">
        <v>22</v>
      </c>
      <c r="C70" s="45"/>
      <c r="D70" s="45"/>
      <c r="E70" s="46"/>
      <c r="F70" s="45"/>
      <c r="G70" s="45"/>
      <c r="H70" s="46"/>
      <c r="I70" s="45"/>
      <c r="J70" s="45"/>
      <c r="K70" s="46"/>
      <c r="L70" s="45"/>
      <c r="M70" s="45"/>
      <c r="N70" s="46"/>
      <c r="O70" s="45"/>
      <c r="P70" s="45"/>
      <c r="Q70" s="46"/>
      <c r="R70" s="45"/>
      <c r="S70" s="47"/>
      <c r="T70" s="45"/>
      <c r="U70" s="46"/>
      <c r="V70" s="45"/>
      <c r="W70" s="45"/>
      <c r="X70" s="46"/>
      <c r="Y70" s="45"/>
      <c r="Z70" s="45"/>
      <c r="AA70" s="46"/>
      <c r="AB70" s="45"/>
      <c r="AC70" s="45"/>
      <c r="AD70" s="46"/>
      <c r="AE70" s="45"/>
      <c r="AF70" s="45"/>
      <c r="AG70" s="46"/>
      <c r="AH70" s="45"/>
      <c r="AI70" s="47"/>
      <c r="AJ70" s="45"/>
      <c r="AK70" s="45"/>
      <c r="AL70" s="45"/>
      <c r="AM70" s="46"/>
      <c r="AN70" s="45"/>
      <c r="AO70" s="47"/>
      <c r="AP70" s="45"/>
      <c r="AQ70" s="45"/>
      <c r="AR70" s="45"/>
      <c r="AS70" s="46"/>
      <c r="AT70" s="27"/>
    </row>
    <row r="71" spans="1:46" x14ac:dyDescent="0.25">
      <c r="B71" s="37" t="s">
        <v>23</v>
      </c>
      <c r="C71" s="45"/>
      <c r="D71" s="45"/>
      <c r="E71" s="46"/>
      <c r="F71" s="45"/>
      <c r="G71" s="45"/>
      <c r="H71" s="46"/>
      <c r="I71" s="45"/>
      <c r="J71" s="45"/>
      <c r="K71" s="46"/>
      <c r="L71" s="45"/>
      <c r="M71" s="45"/>
      <c r="N71" s="46"/>
      <c r="O71" s="45"/>
      <c r="P71" s="45"/>
      <c r="Q71" s="46"/>
      <c r="R71" s="45"/>
      <c r="S71" s="47"/>
      <c r="T71" s="45"/>
      <c r="U71" s="46"/>
      <c r="V71" s="45"/>
      <c r="W71" s="45"/>
      <c r="X71" s="46"/>
      <c r="Y71" s="45"/>
      <c r="Z71" s="45"/>
      <c r="AA71" s="46"/>
      <c r="AB71" s="45"/>
      <c r="AC71" s="45"/>
      <c r="AD71" s="46"/>
      <c r="AE71" s="45"/>
      <c r="AF71" s="45"/>
      <c r="AG71" s="46"/>
      <c r="AH71" s="45"/>
      <c r="AI71" s="47"/>
      <c r="AJ71" s="45"/>
      <c r="AK71" s="45"/>
      <c r="AL71" s="45"/>
      <c r="AM71" s="46"/>
      <c r="AN71" s="45"/>
      <c r="AO71" s="47"/>
      <c r="AP71" s="45"/>
      <c r="AQ71" s="45"/>
      <c r="AR71" s="45"/>
      <c r="AS71" s="46"/>
      <c r="AT71" s="27"/>
    </row>
    <row r="72" spans="1:46" s="142" customFormat="1" ht="32.1" customHeight="1" x14ac:dyDescent="0.25">
      <c r="A72" s="136"/>
      <c r="B72" s="137" t="s">
        <v>51</v>
      </c>
      <c r="C72" s="206">
        <v>0.88077535847052579</v>
      </c>
      <c r="D72" s="206">
        <v>0.8865230141527477</v>
      </c>
      <c r="E72" s="139">
        <v>0.88465845464725645</v>
      </c>
      <c r="F72" s="206">
        <v>0.83962780514504654</v>
      </c>
      <c r="G72" s="206">
        <v>0.89404573239755492</v>
      </c>
      <c r="H72" s="139">
        <v>0.85736422668240853</v>
      </c>
      <c r="I72" s="206">
        <v>0.83318819545234635</v>
      </c>
      <c r="J72" s="206">
        <v>0.89526649273201642</v>
      </c>
      <c r="K72" s="139">
        <v>0.86036771105308962</v>
      </c>
      <c r="L72" s="206">
        <v>0.8601175482787573</v>
      </c>
      <c r="M72" s="206">
        <v>0.88869701726844585</v>
      </c>
      <c r="N72" s="139">
        <v>0.87488843813387429</v>
      </c>
      <c r="O72" s="206">
        <v>0.84683635367065191</v>
      </c>
      <c r="P72" s="206">
        <v>0.89092544698077136</v>
      </c>
      <c r="Q72" s="139">
        <v>0.86788974404868446</v>
      </c>
      <c r="R72" s="206"/>
      <c r="S72" s="140">
        <v>0.95159453302961272</v>
      </c>
      <c r="T72" s="206">
        <v>0.8739448508722566</v>
      </c>
      <c r="U72" s="139">
        <v>0.89962335216572509</v>
      </c>
      <c r="V72" s="206">
        <v>0.94279661016949157</v>
      </c>
      <c r="W72" s="206">
        <v>0.90077177508269024</v>
      </c>
      <c r="X72" s="139">
        <v>0.92915921288014314</v>
      </c>
      <c r="Y72" s="206">
        <v>0.93744607420189818</v>
      </c>
      <c r="Z72" s="206">
        <v>0.89373760272031733</v>
      </c>
      <c r="AA72" s="139">
        <v>0.91855480710349047</v>
      </c>
      <c r="AB72" s="206">
        <v>0.96094946401225112</v>
      </c>
      <c r="AC72" s="206">
        <v>0.8954948301329394</v>
      </c>
      <c r="AD72" s="139">
        <v>0.92763157894736847</v>
      </c>
      <c r="AE72" s="206">
        <v>0.9457746478873239</v>
      </c>
      <c r="AF72" s="206">
        <v>0.8891856958207669</v>
      </c>
      <c r="AG72" s="139">
        <v>0.91884355136354312</v>
      </c>
      <c r="AH72" s="206"/>
      <c r="AI72" s="140">
        <v>0.96653030866493117</v>
      </c>
      <c r="AJ72" s="206">
        <v>0.96376811594202894</v>
      </c>
      <c r="AK72" s="206">
        <v>0.94946466809421837</v>
      </c>
      <c r="AL72" s="206">
        <v>0.98022412656558999</v>
      </c>
      <c r="AM72" s="139">
        <v>0.96363636363636362</v>
      </c>
      <c r="AN72" s="206"/>
      <c r="AO72" s="140">
        <v>0.98229813664596277</v>
      </c>
      <c r="AP72" s="206">
        <v>0.98182127081209647</v>
      </c>
      <c r="AQ72" s="206">
        <v>0.97504878728742683</v>
      </c>
      <c r="AR72" s="206">
        <v>0.99057591623036645</v>
      </c>
      <c r="AS72" s="139">
        <v>0.98166838311019566</v>
      </c>
      <c r="AT72" s="141"/>
    </row>
    <row r="73" spans="1:46" s="142" customFormat="1" ht="31.5" x14ac:dyDescent="0.25">
      <c r="B73" s="143" t="s">
        <v>52</v>
      </c>
      <c r="C73" s="144">
        <v>0.89842903575297939</v>
      </c>
      <c r="D73" s="144">
        <v>0.89191203876257918</v>
      </c>
      <c r="E73" s="145">
        <v>0.89396133208414952</v>
      </c>
      <c r="F73" s="144">
        <v>0.84765957446808515</v>
      </c>
      <c r="G73" s="144">
        <v>0.91007437457741713</v>
      </c>
      <c r="H73" s="145">
        <v>0.86767362867673625</v>
      </c>
      <c r="I73" s="144">
        <v>0.83637168141592921</v>
      </c>
      <c r="J73" s="144">
        <v>0.90230092759908442</v>
      </c>
      <c r="K73" s="145">
        <v>0.86429263813070767</v>
      </c>
      <c r="L73" s="144">
        <v>0.87075471698113205</v>
      </c>
      <c r="M73" s="144">
        <v>0.90760375643744318</v>
      </c>
      <c r="N73" s="145">
        <v>0.88952322172504239</v>
      </c>
      <c r="O73" s="144">
        <v>0.85438345473465138</v>
      </c>
      <c r="P73" s="144">
        <v>0.90178538829457078</v>
      </c>
      <c r="Q73" s="145">
        <v>0.87671350681962812</v>
      </c>
      <c r="R73" s="144"/>
      <c r="S73" s="146">
        <v>0.95226586102719035</v>
      </c>
      <c r="T73" s="144">
        <v>0.89306029579067125</v>
      </c>
      <c r="U73" s="145">
        <v>0.9120092825372268</v>
      </c>
      <c r="V73" s="144">
        <v>0.9375</v>
      </c>
      <c r="W73" s="144">
        <v>0.92803030303030298</v>
      </c>
      <c r="X73" s="145">
        <v>0.93428781204111599</v>
      </c>
      <c r="Y73" s="144">
        <v>0.93212095580460985</v>
      </c>
      <c r="Z73" s="144">
        <v>0.90494719288493608</v>
      </c>
      <c r="AA73" s="145">
        <v>0.90494719288493608</v>
      </c>
      <c r="AB73" s="144">
        <v>0.9486692015209125</v>
      </c>
      <c r="AC73" s="144">
        <v>0.91523525018670648</v>
      </c>
      <c r="AD73" s="145">
        <v>0.93180105501130372</v>
      </c>
      <c r="AE73" s="144">
        <v>0.93974948469954023</v>
      </c>
      <c r="AF73" s="144">
        <v>0.90738831615120275</v>
      </c>
      <c r="AG73" s="145">
        <v>0.92421868557763664</v>
      </c>
      <c r="AH73" s="144"/>
      <c r="AI73" s="146">
        <v>0.93020178630499506</v>
      </c>
      <c r="AJ73" s="144">
        <v>0.91021671826625383</v>
      </c>
      <c r="AK73" s="144">
        <v>0.88568298027757486</v>
      </c>
      <c r="AL73" s="144">
        <v>0.93455797933409879</v>
      </c>
      <c r="AM73" s="145">
        <v>0.91412590480368505</v>
      </c>
      <c r="AN73" s="144"/>
      <c r="AO73" s="146">
        <v>0.96624725384461752</v>
      </c>
      <c r="AP73" s="144">
        <v>0.95280410742496047</v>
      </c>
      <c r="AQ73" s="144">
        <v>0.948722176422094</v>
      </c>
      <c r="AR73" s="144">
        <v>0.96801346801346799</v>
      </c>
      <c r="AS73" s="145">
        <v>0.95801714792549519</v>
      </c>
      <c r="AT73" s="141"/>
    </row>
    <row r="74" spans="1:46" ht="31.5" x14ac:dyDescent="0.25">
      <c r="B74" s="143" t="s">
        <v>223</v>
      </c>
      <c r="C74" s="144">
        <f>(C39*'RT Volume Regional UrbRur'!C39+'RAW RT Perf Regional UrbRur'!C40*'RT Volume Regional UrbRur'!C40+'RAW RT Perf Regional UrbRur'!C41*'RT Volume Regional UrbRur'!C41+'RAW RT Perf Regional UrbRur'!C42*'RT Volume Regional UrbRur'!C42+'RAW RT Perf Regional UrbRur'!C43*'RT Volume Regional UrbRur'!C43+'RAW RT Perf Regional UrbRur'!C44*'RT Volume Regional UrbRur'!C44+'RAW RT Perf Regional UrbRur'!C45*'RT Volume Regional UrbRur'!C45+'RAW RT Perf Regional UrbRur'!C46*'RT Volume Regional UrbRur'!C46+'RAW RT Perf Regional UrbRur'!C47*'RT Volume Regional UrbRur'!C47+'RAW RT Perf Regional UrbRur'!C48*'RT Volume Regional UrbRur'!C48+'RAW RT Perf Regional UrbRur'!C49*'RT Volume Regional UrbRur'!C49+'RAW RT Perf Regional UrbRur'!C50*'RT Volume Regional UrbRur'!C50)/SUM('RT Volume Regional UrbRur'!C39:C50)</f>
        <v>0.87802582291400855</v>
      </c>
      <c r="D74" s="144">
        <f>(D39*'RT Volume Regional UrbRur'!D39+'RAW RT Perf Regional UrbRur'!D40*'RT Volume Regional UrbRur'!D40+'RAW RT Perf Regional UrbRur'!D41*'RT Volume Regional UrbRur'!D41+'RAW RT Perf Regional UrbRur'!D42*'RT Volume Regional UrbRur'!D42+'RAW RT Perf Regional UrbRur'!D43*'RT Volume Regional UrbRur'!D43+'RAW RT Perf Regional UrbRur'!D44*'RT Volume Regional UrbRur'!D44+'RAW RT Perf Regional UrbRur'!D45*'RT Volume Regional UrbRur'!D45+'RAW RT Perf Regional UrbRur'!D46*'RT Volume Regional UrbRur'!D46+'RAW RT Perf Regional UrbRur'!D47*'RT Volume Regional UrbRur'!D47+'RAW RT Perf Regional UrbRur'!D48*'RT Volume Regional UrbRur'!D48+'RAW RT Perf Regional UrbRur'!D49*'RT Volume Regional UrbRur'!D49+'RAW RT Perf Regional UrbRur'!D50*'RT Volume Regional UrbRur'!D50)/SUM('RT Volume Regional UrbRur'!D39:D50)</f>
        <v>0.89634482343015542</v>
      </c>
      <c r="E74" s="145">
        <f>(E39*'RT Volume Regional UrbRur'!E39+'RAW RT Perf Regional UrbRur'!E40*'RT Volume Regional UrbRur'!E40+'RAW RT Perf Regional UrbRur'!E41*'RT Volume Regional UrbRur'!E41+'RAW RT Perf Regional UrbRur'!E42*'RT Volume Regional UrbRur'!E42+'RAW RT Perf Regional UrbRur'!E43*'RT Volume Regional UrbRur'!E43+'RAW RT Perf Regional UrbRur'!E44*'RT Volume Regional UrbRur'!E44+'RAW RT Perf Regional UrbRur'!E45*'RT Volume Regional UrbRur'!E45+'RAW RT Perf Regional UrbRur'!E46*'RT Volume Regional UrbRur'!E46+'RAW RT Perf Regional UrbRur'!E47*'RT Volume Regional UrbRur'!E47+'RAW RT Perf Regional UrbRur'!E48*'RT Volume Regional UrbRur'!E48+'RAW RT Perf Regional UrbRur'!E49*'RT Volume Regional UrbRur'!E49+'RAW RT Perf Regional UrbRur'!E50*'RT Volume Regional UrbRur'!E50)/SUM('RT Volume Regional UrbRur'!E39:E50)</f>
        <v>0.8904739685658154</v>
      </c>
      <c r="F74" s="144">
        <f>(F39*'RT Volume Regional UrbRur'!F39+'RAW RT Perf Regional UrbRur'!F40*'RT Volume Regional UrbRur'!F40+'RAW RT Perf Regional UrbRur'!F41*'RT Volume Regional UrbRur'!F41+'RAW RT Perf Regional UrbRur'!F42*'RT Volume Regional UrbRur'!F42+'RAW RT Perf Regional UrbRur'!F43*'RT Volume Regional UrbRur'!F43+'RAW RT Perf Regional UrbRur'!F44*'RT Volume Regional UrbRur'!F44+'RAW RT Perf Regional UrbRur'!F45*'RT Volume Regional UrbRur'!F45+'RAW RT Perf Regional UrbRur'!F46*'RT Volume Regional UrbRur'!F46+'RAW RT Perf Regional UrbRur'!F47*'RT Volume Regional UrbRur'!F47+'RAW RT Perf Regional UrbRur'!F48*'RT Volume Regional UrbRur'!F48+'RAW RT Perf Regional UrbRur'!F49*'RT Volume Regional UrbRur'!F49+'RAW RT Perf Regional UrbRur'!F50*'RT Volume Regional UrbRur'!F50)/SUM('RT Volume Regional UrbRur'!F39:F50)</f>
        <v>0.83458571864820852</v>
      </c>
      <c r="G74" s="144">
        <f>(G39*'RT Volume Regional UrbRur'!G39+'RAW RT Perf Regional UrbRur'!G40*'RT Volume Regional UrbRur'!G40+'RAW RT Perf Regional UrbRur'!G41*'RT Volume Regional UrbRur'!G41+'RAW RT Perf Regional UrbRur'!G42*'RT Volume Regional UrbRur'!G42+'RAW RT Perf Regional UrbRur'!G43*'RT Volume Regional UrbRur'!G43+'RAW RT Perf Regional UrbRur'!G44*'RT Volume Regional UrbRur'!G44+'RAW RT Perf Regional UrbRur'!G45*'RT Volume Regional UrbRur'!G45+'RAW RT Perf Regional UrbRur'!G46*'RT Volume Regional UrbRur'!G46+'RAW RT Perf Regional UrbRur'!G47*'RT Volume Regional UrbRur'!G47+'RAW RT Perf Regional UrbRur'!G48*'RT Volume Regional UrbRur'!G48+'RAW RT Perf Regional UrbRur'!G49*'RT Volume Regional UrbRur'!G49+'RAW RT Perf Regional UrbRur'!G50*'RT Volume Regional UrbRur'!G50)/SUM('RT Volume Regional UrbRur'!G39:G50)</f>
        <v>0.88704655870445348</v>
      </c>
      <c r="H74" s="145">
        <f>(H39*'RT Volume Regional UrbRur'!H39+'RAW RT Perf Regional UrbRur'!H40*'RT Volume Regional UrbRur'!H40+'RAW RT Perf Regional UrbRur'!H41*'RT Volume Regional UrbRur'!H41+'RAW RT Perf Regional UrbRur'!H42*'RT Volume Regional UrbRur'!H42+'RAW RT Perf Regional UrbRur'!H43*'RT Volume Regional UrbRur'!H43+'RAW RT Perf Regional UrbRur'!H44*'RT Volume Regional UrbRur'!H44+'RAW RT Perf Regional UrbRur'!H45*'RT Volume Regional UrbRur'!H45+'RAW RT Perf Regional UrbRur'!H46*'RT Volume Regional UrbRur'!H46+'RAW RT Perf Regional UrbRur'!H47*'RT Volume Regional UrbRur'!H47+'RAW RT Perf Regional UrbRur'!H48*'RT Volume Regional UrbRur'!H48+'RAW RT Perf Regional UrbRur'!H49*'RT Volume Regional UrbRur'!H49+'RAW RT Perf Regional UrbRur'!H50*'RT Volume Regional UrbRur'!H50)/SUM('RT Volume Regional UrbRur'!H39:H50)</f>
        <v>0.85213696830127328</v>
      </c>
      <c r="I74" s="144">
        <f>(I39*'RT Volume Regional UrbRur'!I39+'RAW RT Perf Regional UrbRur'!I40*'RT Volume Regional UrbRur'!I40+'RAW RT Perf Regional UrbRur'!I41*'RT Volume Regional UrbRur'!I41+'RAW RT Perf Regional UrbRur'!I42*'RT Volume Regional UrbRur'!I42+'RAW RT Perf Regional UrbRur'!I43*'RT Volume Regional UrbRur'!I43+'RAW RT Perf Regional UrbRur'!I44*'RT Volume Regional UrbRur'!I44+'RAW RT Perf Regional UrbRur'!I45*'RT Volume Regional UrbRur'!I45+'RAW RT Perf Regional UrbRur'!I46*'RT Volume Regional UrbRur'!I46+'RAW RT Perf Regional UrbRur'!I47*'RT Volume Regional UrbRur'!I47+'RAW RT Perf Regional UrbRur'!I48*'RT Volume Regional UrbRur'!I48+'RAW RT Perf Regional UrbRur'!I49*'RT Volume Regional UrbRur'!I49+'RAW RT Perf Regional UrbRur'!I50*'RT Volume Regional UrbRur'!I50)/SUM('RT Volume Regional UrbRur'!I39:I50)</f>
        <v>0.833627862436506</v>
      </c>
      <c r="J74" s="144">
        <f>(J39*'RT Volume Regional UrbRur'!J39+'RAW RT Perf Regional UrbRur'!J40*'RT Volume Regional UrbRur'!J40+'RAW RT Perf Regional UrbRur'!J41*'RT Volume Regional UrbRur'!J41+'RAW RT Perf Regional UrbRur'!J42*'RT Volume Regional UrbRur'!J42+'RAW RT Perf Regional UrbRur'!J43*'RT Volume Regional UrbRur'!J43+'RAW RT Perf Regional UrbRur'!J44*'RT Volume Regional UrbRur'!J44+'RAW RT Perf Regional UrbRur'!J45*'RT Volume Regional UrbRur'!J45+'RAW RT Perf Regional UrbRur'!J46*'RT Volume Regional UrbRur'!J46+'RAW RT Perf Regional UrbRur'!J47*'RT Volume Regional UrbRur'!J47+'RAW RT Perf Regional UrbRur'!J48*'RT Volume Regional UrbRur'!J48+'RAW RT Perf Regional UrbRur'!J49*'RT Volume Regional UrbRur'!J49+'RAW RT Perf Regional UrbRur'!J50*'RT Volume Regional UrbRur'!J50)/SUM('RT Volume Regional UrbRur'!J39:J50)</f>
        <v>0.88934628928014259</v>
      </c>
      <c r="K74" s="145">
        <f>(K39*'RT Volume Regional UrbRur'!K39+'RAW RT Perf Regional UrbRur'!K40*'RT Volume Regional UrbRur'!K40+'RAW RT Perf Regional UrbRur'!K41*'RT Volume Regional UrbRur'!K41+'RAW RT Perf Regional UrbRur'!K42*'RT Volume Regional UrbRur'!K42+'RAW RT Perf Regional UrbRur'!K43*'RT Volume Regional UrbRur'!K43+'RAW RT Perf Regional UrbRur'!K44*'RT Volume Regional UrbRur'!K44+'RAW RT Perf Regional UrbRur'!K45*'RT Volume Regional UrbRur'!K45+'RAW RT Perf Regional UrbRur'!K46*'RT Volume Regional UrbRur'!K46+'RAW RT Perf Regional UrbRur'!K47*'RT Volume Regional UrbRur'!K47+'RAW RT Perf Regional UrbRur'!K48*'RT Volume Regional UrbRur'!K48+'RAW RT Perf Regional UrbRur'!K49*'RT Volume Regional UrbRur'!K49+'RAW RT Perf Regional UrbRur'!K50*'RT Volume Regional UrbRur'!K50)/SUM('RT Volume Regional UrbRur'!K39:K50)</f>
        <v>0.85745146070628597</v>
      </c>
      <c r="L74" s="144">
        <f>(L39*'RT Volume Regional UrbRur'!L39+'RAW RT Perf Regional UrbRur'!L40*'RT Volume Regional UrbRur'!L40+'RAW RT Perf Regional UrbRur'!L41*'RT Volume Regional UrbRur'!L41+'RAW RT Perf Regional UrbRur'!L42*'RT Volume Regional UrbRur'!L42+'RAW RT Perf Regional UrbRur'!L43*'RT Volume Regional UrbRur'!L43+'RAW RT Perf Regional UrbRur'!L44*'RT Volume Regional UrbRur'!L44+'RAW RT Perf Regional UrbRur'!L45*'RT Volume Regional UrbRur'!L45+'RAW RT Perf Regional UrbRur'!L46*'RT Volume Regional UrbRur'!L46+'RAW RT Perf Regional UrbRur'!L47*'RT Volume Regional UrbRur'!L47+'RAW RT Perf Regional UrbRur'!L48*'RT Volume Regional UrbRur'!L48+'RAW RT Perf Regional UrbRur'!L49*'RT Volume Regional UrbRur'!L49+'RAW RT Perf Regional UrbRur'!L50*'RT Volume Regional UrbRur'!L50)/SUM('RT Volume Regional UrbRur'!L39:L50)</f>
        <v>0.84894699699699705</v>
      </c>
      <c r="M74" s="144">
        <f>(M39*'RT Volume Regional UrbRur'!M39+'RAW RT Perf Regional UrbRur'!M40*'RT Volume Regional UrbRur'!M40+'RAW RT Perf Regional UrbRur'!M41*'RT Volume Regional UrbRur'!M41+'RAW RT Perf Regional UrbRur'!M42*'RT Volume Regional UrbRur'!M42+'RAW RT Perf Regional UrbRur'!M43*'RT Volume Regional UrbRur'!M43+'RAW RT Perf Regional UrbRur'!M44*'RT Volume Regional UrbRur'!M44+'RAW RT Perf Regional UrbRur'!M45*'RT Volume Regional UrbRur'!M45+'RAW RT Perf Regional UrbRur'!M46*'RT Volume Regional UrbRur'!M46+'RAW RT Perf Regional UrbRur'!M47*'RT Volume Regional UrbRur'!M47+'RAW RT Perf Regional UrbRur'!M48*'RT Volume Regional UrbRur'!M48+'RAW RT Perf Regional UrbRur'!M49*'RT Volume Regional UrbRur'!M49+'RAW RT Perf Regional UrbRur'!M50*'RT Volume Regional UrbRur'!M50)/SUM('RT Volume Regional UrbRur'!M39:M50)</f>
        <v>0.8981262924462925</v>
      </c>
      <c r="N74" s="145">
        <f>(N39*'RT Volume Regional UrbRur'!N39+'RAW RT Perf Regional UrbRur'!N40*'RT Volume Regional UrbRur'!N40+'RAW RT Perf Regional UrbRur'!N41*'RT Volume Regional UrbRur'!N41+'RAW RT Perf Regional UrbRur'!N42*'RT Volume Regional UrbRur'!N42+'RAW RT Perf Regional UrbRur'!N43*'RT Volume Regional UrbRur'!N43+'RAW RT Perf Regional UrbRur'!N44*'RT Volume Regional UrbRur'!N44+'RAW RT Perf Regional UrbRur'!N45*'RT Volume Regional UrbRur'!N45+'RAW RT Perf Regional UrbRur'!N46*'RT Volume Regional UrbRur'!N46+'RAW RT Perf Regional UrbRur'!N47*'RT Volume Regional UrbRur'!N47+'RAW RT Perf Regional UrbRur'!N48*'RT Volume Regional UrbRur'!N48+'RAW RT Perf Regional UrbRur'!N49*'RT Volume Regional UrbRur'!N49+'RAW RT Perf Regional UrbRur'!N50*'RT Volume Regional UrbRur'!N50)/SUM('RT Volume Regional UrbRur'!N39:N50)</f>
        <v>0.87451907747747748</v>
      </c>
      <c r="O74" s="144">
        <f>(O39*'RT Volume Regional UrbRur'!O39+'RAW RT Perf Regional UrbRur'!O40*'RT Volume Regional UrbRur'!O40+'RAW RT Perf Regional UrbRur'!O41*'RT Volume Regional UrbRur'!O41+'RAW RT Perf Regional UrbRur'!O42*'RT Volume Regional UrbRur'!O42+'RAW RT Perf Regional UrbRur'!O43*'RT Volume Regional UrbRur'!O43+'RAW RT Perf Regional UrbRur'!O44*'RT Volume Regional UrbRur'!O44+'RAW RT Perf Regional UrbRur'!O45*'RT Volume Regional UrbRur'!O45+'RAW RT Perf Regional UrbRur'!O46*'RT Volume Regional UrbRur'!O46+'RAW RT Perf Regional UrbRur'!O47*'RT Volume Regional UrbRur'!O47+'RAW RT Perf Regional UrbRur'!O48*'RT Volume Regional UrbRur'!O48+'RAW RT Perf Regional UrbRur'!O49*'RT Volume Regional UrbRur'!O49+'RAW RT Perf Regional UrbRur'!O50*'RT Volume Regional UrbRur'!O50)/SUM('RT Volume Regional UrbRur'!O39:O50)</f>
        <v>0.84244055905220294</v>
      </c>
      <c r="P74" s="144">
        <f>(P39*'RT Volume Regional UrbRur'!P39+'RAW RT Perf Regional UrbRur'!P40*'RT Volume Regional UrbRur'!P40+'RAW RT Perf Regional UrbRur'!P41*'RT Volume Regional UrbRur'!P41+'RAW RT Perf Regional UrbRur'!P42*'RT Volume Regional UrbRur'!P42+'RAW RT Perf Regional UrbRur'!P43*'RT Volume Regional UrbRur'!P43+'RAW RT Perf Regional UrbRur'!P44*'RT Volume Regional UrbRur'!P44+'RAW RT Perf Regional UrbRur'!P45*'RT Volume Regional UrbRur'!P45+'RAW RT Perf Regional UrbRur'!P46*'RT Volume Regional UrbRur'!P46+'RAW RT Perf Regional UrbRur'!P47*'RT Volume Regional UrbRur'!P47+'RAW RT Perf Regional UrbRur'!P48*'RT Volume Regional UrbRur'!P48+'RAW RT Perf Regional UrbRur'!P49*'RT Volume Regional UrbRur'!P49+'RAW RT Perf Regional UrbRur'!P50*'RT Volume Regional UrbRur'!P50)/SUM('RT Volume Regional UrbRur'!P39:P50)</f>
        <v>0.89308480255556311</v>
      </c>
      <c r="Q74" s="145">
        <f>(Q39*'RT Volume Regional UrbRur'!Q39+'RAW RT Perf Regional UrbRur'!Q40*'RT Volume Regional UrbRur'!Q40+'RAW RT Perf Regional UrbRur'!Q41*'RT Volume Regional UrbRur'!Q41+'RAW RT Perf Regional UrbRur'!Q42*'RT Volume Regional UrbRur'!Q42+'RAW RT Perf Regional UrbRur'!Q43*'RT Volume Regional UrbRur'!Q43+'RAW RT Perf Regional UrbRur'!Q44*'RT Volume Regional UrbRur'!Q44+'RAW RT Perf Regional UrbRur'!Q45*'RT Volume Regional UrbRur'!Q45+'RAW RT Perf Regional UrbRur'!Q46*'RT Volume Regional UrbRur'!Q46+'RAW RT Perf Regional UrbRur'!Q47*'RT Volume Regional UrbRur'!Q47+'RAW RT Perf Regional UrbRur'!Q48*'RT Volume Regional UrbRur'!Q48+'RAW RT Perf Regional UrbRur'!Q49*'RT Volume Regional UrbRur'!Q49+'RAW RT Perf Regional UrbRur'!Q50*'RT Volume Regional UrbRur'!Q50)/SUM('RT Volume Regional UrbRur'!Q39:Q50)</f>
        <v>0.86653802516252143</v>
      </c>
      <c r="R74" s="144"/>
      <c r="S74" s="146">
        <f>(S39*'RT Volume Regional UrbRur'!S39+'RAW RT Perf Regional UrbRur'!S40*'RT Volume Regional UrbRur'!S40+'RAW RT Perf Regional UrbRur'!S41*'RT Volume Regional UrbRur'!S41+'RAW RT Perf Regional UrbRur'!S42*'RT Volume Regional UrbRur'!S42+'RAW RT Perf Regional UrbRur'!S43*'RT Volume Regional UrbRur'!S43+'RAW RT Perf Regional UrbRur'!S44*'RT Volume Regional UrbRur'!S44+'RAW RT Perf Regional UrbRur'!S45*'RT Volume Regional UrbRur'!S45+'RAW RT Perf Regional UrbRur'!S46*'RT Volume Regional UrbRur'!S46+'RAW RT Perf Regional UrbRur'!S47*'RT Volume Regional UrbRur'!S47+'RAW RT Perf Regional UrbRur'!S48*'RT Volume Regional UrbRur'!S48+'RAW RT Perf Regional UrbRur'!S49*'RT Volume Regional UrbRur'!S49+'RAW RT Perf Regional UrbRur'!S50*'RT Volume Regional UrbRur'!S50)/SUM('RT Volume Regional UrbRur'!S39:S50)</f>
        <v>0.91597644812221513</v>
      </c>
      <c r="T74" s="144">
        <f>(T39*'RT Volume Regional UrbRur'!T39+'RAW RT Perf Regional UrbRur'!T40*'RT Volume Regional UrbRur'!T40+'RAW RT Perf Regional UrbRur'!T41*'RT Volume Regional UrbRur'!T41+'RAW RT Perf Regional UrbRur'!T42*'RT Volume Regional UrbRur'!T42+'RAW RT Perf Regional UrbRur'!T43*'RT Volume Regional UrbRur'!T43+'RAW RT Perf Regional UrbRur'!T44*'RT Volume Regional UrbRur'!T44+'RAW RT Perf Regional UrbRur'!T45*'RT Volume Regional UrbRur'!T45+'RAW RT Perf Regional UrbRur'!T46*'RT Volume Regional UrbRur'!T46+'RAW RT Perf Regional UrbRur'!T47*'RT Volume Regional UrbRur'!T47+'RAW RT Perf Regional UrbRur'!T48*'RT Volume Regional UrbRur'!T48+'RAW RT Perf Regional UrbRur'!T49*'RT Volume Regional UrbRur'!T49+'RAW RT Perf Regional UrbRur'!T50*'RT Volume Regional UrbRur'!T50)/SUM('RT Volume Regional UrbRur'!T39:T50)</f>
        <v>0.88746091583360209</v>
      </c>
      <c r="U74" s="145">
        <f>(U39*'RT Volume Regional UrbRur'!U39+'RAW RT Perf Regional UrbRur'!U40*'RT Volume Regional UrbRur'!U40+'RAW RT Perf Regional UrbRur'!U41*'RT Volume Regional UrbRur'!U41+'RAW RT Perf Regional UrbRur'!U42*'RT Volume Regional UrbRur'!U42+'RAW RT Perf Regional UrbRur'!U43*'RT Volume Regional UrbRur'!U43+'RAW RT Perf Regional UrbRur'!U44*'RT Volume Regional UrbRur'!U44+'RAW RT Perf Regional UrbRur'!U45*'RT Volume Regional UrbRur'!U45+'RAW RT Perf Regional UrbRur'!U46*'RT Volume Regional UrbRur'!U46+'RAW RT Perf Regional UrbRur'!U47*'RT Volume Regional UrbRur'!U47+'RAW RT Perf Regional UrbRur'!U48*'RT Volume Regional UrbRur'!U48+'RAW RT Perf Regional UrbRur'!U49*'RT Volume Regional UrbRur'!U49+'RAW RT Perf Regional UrbRur'!U50*'RT Volume Regional UrbRur'!U50)/SUM('RT Volume Regional UrbRur'!U39:U50)</f>
        <v>0.89704687499999991</v>
      </c>
      <c r="V74" s="144">
        <f>(V39*'RT Volume Regional UrbRur'!V39+'RAW RT Perf Regional UrbRur'!V40*'RT Volume Regional UrbRur'!V40+'RAW RT Perf Regional UrbRur'!V41*'RT Volume Regional UrbRur'!V41+'RAW RT Perf Regional UrbRur'!V42*'RT Volume Regional UrbRur'!V42+'RAW RT Perf Regional UrbRur'!V43*'RT Volume Regional UrbRur'!V43+'RAW RT Perf Regional UrbRur'!V44*'RT Volume Regional UrbRur'!V44+'RAW RT Perf Regional UrbRur'!V45*'RT Volume Regional UrbRur'!V45+'RAW RT Perf Regional UrbRur'!V46*'RT Volume Regional UrbRur'!V46+'RAW RT Perf Regional UrbRur'!V47*'RT Volume Regional UrbRur'!V47+'RAW RT Perf Regional UrbRur'!V48*'RT Volume Regional UrbRur'!V48+'RAW RT Perf Regional UrbRur'!V49*'RT Volume Regional UrbRur'!V49+'RAW RT Perf Regional UrbRur'!V50*'RT Volume Regional UrbRur'!V50)/SUM('RT Volume Regional UrbRur'!V39:V50)</f>
        <v>0.92708996792067666</v>
      </c>
      <c r="W74" s="144">
        <f>(W39*'RT Volume Regional UrbRur'!W39+'RAW RT Perf Regional UrbRur'!W40*'RT Volume Regional UrbRur'!W40+'RAW RT Perf Regional UrbRur'!W41*'RT Volume Regional UrbRur'!W41+'RAW RT Perf Regional UrbRur'!W42*'RT Volume Regional UrbRur'!W42+'RAW RT Perf Regional UrbRur'!W43*'RT Volume Regional UrbRur'!W43+'RAW RT Perf Regional UrbRur'!W44*'RT Volume Regional UrbRur'!W44+'RAW RT Perf Regional UrbRur'!W45*'RT Volume Regional UrbRur'!W45+'RAW RT Perf Regional UrbRur'!W46*'RT Volume Regional UrbRur'!W46+'RAW RT Perf Regional UrbRur'!W47*'RT Volume Regional UrbRur'!W47+'RAW RT Perf Regional UrbRur'!W48*'RT Volume Regional UrbRur'!W48+'RAW RT Perf Regional UrbRur'!W49*'RT Volume Regional UrbRur'!W49+'RAW RT Perf Regional UrbRur'!W50*'RT Volume Regional UrbRur'!W50)/SUM('RT Volume Regional UrbRur'!W39:W50)</f>
        <v>0.893328126984127</v>
      </c>
      <c r="X74" s="145">
        <f>(X39*'RT Volume Regional UrbRur'!X39+'RAW RT Perf Regional UrbRur'!X40*'RT Volume Regional UrbRur'!X40+'RAW RT Perf Regional UrbRur'!X41*'RT Volume Regional UrbRur'!X41+'RAW RT Perf Regional UrbRur'!X42*'RT Volume Regional UrbRur'!X42+'RAW RT Perf Regional UrbRur'!X43*'RT Volume Regional UrbRur'!X43+'RAW RT Perf Regional UrbRur'!X44*'RT Volume Regional UrbRur'!X44+'RAW RT Perf Regional UrbRur'!X45*'RT Volume Regional UrbRur'!X45+'RAW RT Perf Regional UrbRur'!X46*'RT Volume Regional UrbRur'!X46+'RAW RT Perf Regional UrbRur'!X47*'RT Volume Regional UrbRur'!X47+'RAW RT Perf Regional UrbRur'!X48*'RT Volume Regional UrbRur'!X48+'RAW RT Perf Regional UrbRur'!X49*'RT Volume Regional UrbRur'!X49+'RAW RT Perf Regional UrbRur'!X50*'RT Volume Regional UrbRur'!X50)/SUM('RT Volume Regional UrbRur'!X39:X50)</f>
        <v>0.91646922462030367</v>
      </c>
      <c r="Y74" s="144">
        <f>(Y39*'RT Volume Regional UrbRur'!Y39+'RAW RT Perf Regional UrbRur'!Y40*'RT Volume Regional UrbRur'!Y40+'RAW RT Perf Regional UrbRur'!Y41*'RT Volume Regional UrbRur'!Y41+'RAW RT Perf Regional UrbRur'!Y42*'RT Volume Regional UrbRur'!Y42+'RAW RT Perf Regional UrbRur'!Y43*'RT Volume Regional UrbRur'!Y43+'RAW RT Perf Regional UrbRur'!Y44*'RT Volume Regional UrbRur'!Y44+'RAW RT Perf Regional UrbRur'!Y45*'RT Volume Regional UrbRur'!Y45+'RAW RT Perf Regional UrbRur'!Y46*'RT Volume Regional UrbRur'!Y46+'RAW RT Perf Regional UrbRur'!Y47*'RT Volume Regional UrbRur'!Y47+'RAW RT Perf Regional UrbRur'!Y48*'RT Volume Regional UrbRur'!Y48+'RAW RT Perf Regional UrbRur'!Y49*'RT Volume Regional UrbRur'!Y49+'RAW RT Perf Regional UrbRur'!Y50*'RT Volume Regional UrbRur'!Y50)/SUM('RT Volume Regional UrbRur'!Y39:Y50)</f>
        <v>0.91348695353627829</v>
      </c>
      <c r="Z74" s="144">
        <f>(Z39*'RT Volume Regional UrbRur'!Z39+'RAW RT Perf Regional UrbRur'!Z40*'RT Volume Regional UrbRur'!Z40+'RAW RT Perf Regional UrbRur'!Z41*'RT Volume Regional UrbRur'!Z41+'RAW RT Perf Regional UrbRur'!Z42*'RT Volume Regional UrbRur'!Z42+'RAW RT Perf Regional UrbRur'!Z43*'RT Volume Regional UrbRur'!Z43+'RAW RT Perf Regional UrbRur'!Z44*'RT Volume Regional UrbRur'!Z44+'RAW RT Perf Regional UrbRur'!Z45*'RT Volume Regional UrbRur'!Z45+'RAW RT Perf Regional UrbRur'!Z46*'RT Volume Regional UrbRur'!Z46+'RAW RT Perf Regional UrbRur'!Z47*'RT Volume Regional UrbRur'!Z47+'RAW RT Perf Regional UrbRur'!Z48*'RT Volume Regional UrbRur'!Z48+'RAW RT Perf Regional UrbRur'!Z49*'RT Volume Regional UrbRur'!Z49+'RAW RT Perf Regional UrbRur'!Z50*'RT Volume Regional UrbRur'!Z50)/SUM('RT Volume Regional UrbRur'!Z39:Z50)</f>
        <v>0.88852674683132915</v>
      </c>
      <c r="AA74" s="145">
        <f>(AA39*'RT Volume Regional UrbRur'!AA39+'RAW RT Perf Regional UrbRur'!AA40*'RT Volume Regional UrbRur'!AA40+'RAW RT Perf Regional UrbRur'!AA41*'RT Volume Regional UrbRur'!AA41+'RAW RT Perf Regional UrbRur'!AA42*'RT Volume Regional UrbRur'!AA42+'RAW RT Perf Regional UrbRur'!AA43*'RT Volume Regional UrbRur'!AA43+'RAW RT Perf Regional UrbRur'!AA44*'RT Volume Regional UrbRur'!AA44+'RAW RT Perf Regional UrbRur'!AA45*'RT Volume Regional UrbRur'!AA45+'RAW RT Perf Regional UrbRur'!AA46*'RT Volume Regional UrbRur'!AA46+'RAW RT Perf Regional UrbRur'!AA47*'RT Volume Regional UrbRur'!AA47+'RAW RT Perf Regional UrbRur'!AA48*'RT Volume Regional UrbRur'!AA48+'RAW RT Perf Regional UrbRur'!AA49*'RT Volume Regional UrbRur'!AA49+'RAW RT Perf Regional UrbRur'!AA50*'RT Volume Regional UrbRur'!AA50)/SUM('RT Volume Regional UrbRur'!AA39:AA50)</f>
        <v>0.90316437013161432</v>
      </c>
      <c r="AB74" s="144">
        <f>(AB39*'RT Volume Regional UrbRur'!AB39+'RAW RT Perf Regional UrbRur'!AB40*'RT Volume Regional UrbRur'!AB40+'RAW RT Perf Regional UrbRur'!AB41*'RT Volume Regional UrbRur'!AB41+'RAW RT Perf Regional UrbRur'!AB42*'RT Volume Regional UrbRur'!AB42+'RAW RT Perf Regional UrbRur'!AB43*'RT Volume Regional UrbRur'!AB43+'RAW RT Perf Regional UrbRur'!AB44*'RT Volume Regional UrbRur'!AB44+'RAW RT Perf Regional UrbRur'!AB45*'RT Volume Regional UrbRur'!AB45+'RAW RT Perf Regional UrbRur'!AB46*'RT Volume Regional UrbRur'!AB46+'RAW RT Perf Regional UrbRur'!AB47*'RT Volume Regional UrbRur'!AB47+'RAW RT Perf Regional UrbRur'!AB48*'RT Volume Regional UrbRur'!AB48+'RAW RT Perf Regional UrbRur'!AB49*'RT Volume Regional UrbRur'!AB49+'RAW RT Perf Regional UrbRur'!AB50*'RT Volume Regional UrbRur'!AB50)/SUM('RT Volume Regional UrbRur'!AB39:AB50)</f>
        <v>0.94191219839142082</v>
      </c>
      <c r="AC74" s="144">
        <f>(AC39*'RT Volume Regional UrbRur'!AC39+'RAW RT Perf Regional UrbRur'!AC40*'RT Volume Regional UrbRur'!AC40+'RAW RT Perf Regional UrbRur'!AC41*'RT Volume Regional UrbRur'!AC41+'RAW RT Perf Regional UrbRur'!AC42*'RT Volume Regional UrbRur'!AC42+'RAW RT Perf Regional UrbRur'!AC43*'RT Volume Regional UrbRur'!AC43+'RAW RT Perf Regional UrbRur'!AC44*'RT Volume Regional UrbRur'!AC44+'RAW RT Perf Regional UrbRur'!AC45*'RT Volume Regional UrbRur'!AC45+'RAW RT Perf Regional UrbRur'!AC46*'RT Volume Regional UrbRur'!AC46+'RAW RT Perf Regional UrbRur'!AC47*'RT Volume Regional UrbRur'!AC47+'RAW RT Perf Regional UrbRur'!AC48*'RT Volume Regional UrbRur'!AC48+'RAW RT Perf Regional UrbRur'!AC49*'RT Volume Regional UrbRur'!AC49+'RAW RT Perf Regional UrbRur'!AC50*'RT Volume Regional UrbRur'!AC50)/SUM('RT Volume Regional UrbRur'!AC39:AC50)</f>
        <v>0.90612325076053879</v>
      </c>
      <c r="AD74" s="145">
        <f>(AD39*'RT Volume Regional UrbRur'!AD39+'RAW RT Perf Regional UrbRur'!AD40*'RT Volume Regional UrbRur'!AD40+'RAW RT Perf Regional UrbRur'!AD41*'RT Volume Regional UrbRur'!AD41+'RAW RT Perf Regional UrbRur'!AD42*'RT Volume Regional UrbRur'!AD42+'RAW RT Perf Regional UrbRur'!AD43*'RT Volume Regional UrbRur'!AD43+'RAW RT Perf Regional UrbRur'!AD44*'RT Volume Regional UrbRur'!AD44+'RAW RT Perf Regional UrbRur'!AD45*'RT Volume Regional UrbRur'!AD45+'RAW RT Perf Regional UrbRur'!AD46*'RT Volume Regional UrbRur'!AD46+'RAW RT Perf Regional UrbRur'!AD47*'RT Volume Regional UrbRur'!AD47+'RAW RT Perf Regional UrbRur'!AD48*'RT Volume Regional UrbRur'!AD48+'RAW RT Perf Regional UrbRur'!AD49*'RT Volume Regional UrbRur'!AD49+'RAW RT Perf Regional UrbRur'!AD50*'RT Volume Regional UrbRur'!AD50)/SUM('RT Volume Regional UrbRur'!AD39:AD50)</f>
        <v>0.92376591760299631</v>
      </c>
      <c r="AE74" s="144">
        <f>(AE39*'RT Volume Regional UrbRur'!AE39+'RAW RT Perf Regional UrbRur'!AE40*'RT Volume Regional UrbRur'!AE40+'RAW RT Perf Regional UrbRur'!AE41*'RT Volume Regional UrbRur'!AE41+'RAW RT Perf Regional UrbRur'!AE42*'RT Volume Regional UrbRur'!AE42+'RAW RT Perf Regional UrbRur'!AE43*'RT Volume Regional UrbRur'!AE43+'RAW RT Perf Regional UrbRur'!AE44*'RT Volume Regional UrbRur'!AE44+'RAW RT Perf Regional UrbRur'!AE45*'RT Volume Regional UrbRur'!AE45+'RAW RT Perf Regional UrbRur'!AE46*'RT Volume Regional UrbRur'!AE46+'RAW RT Perf Regional UrbRur'!AE47*'RT Volume Regional UrbRur'!AE47+'RAW RT Perf Regional UrbRur'!AE48*'RT Volume Regional UrbRur'!AE48+'RAW RT Perf Regional UrbRur'!AE49*'RT Volume Regional UrbRur'!AE49+'RAW RT Perf Regional UrbRur'!AE50*'RT Volume Regional UrbRur'!AE50)/SUM('RT Volume Regional UrbRur'!AE39:AE50)</f>
        <v>0.92331734298268286</v>
      </c>
      <c r="AF74" s="144">
        <f>(AF39*'RT Volume Regional UrbRur'!AF39+'RAW RT Perf Regional UrbRur'!AF40*'RT Volume Regional UrbRur'!AF40+'RAW RT Perf Regional UrbRur'!AF41*'RT Volume Regional UrbRur'!AF41+'RAW RT Perf Regional UrbRur'!AF42*'RT Volume Regional UrbRur'!AF42+'RAW RT Perf Regional UrbRur'!AF43*'RT Volume Regional UrbRur'!AF43+'RAW RT Perf Regional UrbRur'!AF44*'RT Volume Regional UrbRur'!AF44+'RAW RT Perf Regional UrbRur'!AF45*'RT Volume Regional UrbRur'!AF45+'RAW RT Perf Regional UrbRur'!AF46*'RT Volume Regional UrbRur'!AF46+'RAW RT Perf Regional UrbRur'!AF47*'RT Volume Regional UrbRur'!AF47+'RAW RT Perf Regional UrbRur'!AF48*'RT Volume Regional UrbRur'!AF48+'RAW RT Perf Regional UrbRur'!AF49*'RT Volume Regional UrbRur'!AF49+'RAW RT Perf Regional UrbRur'!AF50*'RT Volume Regional UrbRur'!AF50)/SUM('RT Volume Regional UrbRur'!AF39:AF50)</f>
        <v>0.89298001790332204</v>
      </c>
      <c r="AG74" s="145">
        <f>(AG39*'RT Volume Regional UrbRur'!AG39+'RAW RT Perf Regional UrbRur'!AG40*'RT Volume Regional UrbRur'!AG40+'RAW RT Perf Regional UrbRur'!AG41*'RT Volume Regional UrbRur'!AG41+'RAW RT Perf Regional UrbRur'!AG42*'RT Volume Regional UrbRur'!AG42+'RAW RT Perf Regional UrbRur'!AG43*'RT Volume Regional UrbRur'!AG43+'RAW RT Perf Regional UrbRur'!AG44*'RT Volume Regional UrbRur'!AG44+'RAW RT Perf Regional UrbRur'!AG45*'RT Volume Regional UrbRur'!AG45+'RAW RT Perf Regional UrbRur'!AG46*'RT Volume Regional UrbRur'!AG46+'RAW RT Perf Regional UrbRur'!AG47*'RT Volume Regional UrbRur'!AG47+'RAW RT Perf Regional UrbRur'!AG48*'RT Volume Regional UrbRur'!AG48+'RAW RT Perf Regional UrbRur'!AG49*'RT Volume Regional UrbRur'!AG49+'RAW RT Perf Regional UrbRur'!AG50*'RT Volume Regional UrbRur'!AG50)/SUM('RT Volume Regional UrbRur'!AG39:AG50)</f>
        <v>0.90923953649416001</v>
      </c>
      <c r="AH74" s="144"/>
      <c r="AI74" s="146">
        <f>(AI39*'RT Volume Regional UrbRur'!AI39+'RAW RT Perf Regional UrbRur'!AI40*'RT Volume Regional UrbRur'!AI40+'RAW RT Perf Regional UrbRur'!AI41*'RT Volume Regional UrbRur'!AI41+'RAW RT Perf Regional UrbRur'!AI42*'RT Volume Regional UrbRur'!AI42+'RAW RT Perf Regional UrbRur'!AI43*'RT Volume Regional UrbRur'!AI43+'RAW RT Perf Regional UrbRur'!AI44*'RT Volume Regional UrbRur'!AI44+'RAW RT Perf Regional UrbRur'!AI45*'RT Volume Regional UrbRur'!AI45+'RAW RT Perf Regional UrbRur'!AI46*'RT Volume Regional UrbRur'!AI46+'RAW RT Perf Regional UrbRur'!AI47*'RT Volume Regional UrbRur'!AI47+'RAW RT Perf Regional UrbRur'!AI48*'RT Volume Regional UrbRur'!AI48+'RAW RT Perf Regional UrbRur'!AI49*'RT Volume Regional UrbRur'!AI49+'RAW RT Perf Regional UrbRur'!AI50*'RT Volume Regional UrbRur'!AI50)/SUM('RT Volume Regional UrbRur'!AI39:AI50)</f>
        <v>0.96601776336113687</v>
      </c>
      <c r="AJ74" s="144">
        <f>(AJ39*'RT Volume Regional UrbRur'!AJ39+'RAW RT Perf Regional UrbRur'!AJ40*'RT Volume Regional UrbRur'!AJ40+'RAW RT Perf Regional UrbRur'!AJ41*'RT Volume Regional UrbRur'!AJ41+'RAW RT Perf Regional UrbRur'!AJ42*'RT Volume Regional UrbRur'!AJ42+'RAW RT Perf Regional UrbRur'!AJ43*'RT Volume Regional UrbRur'!AJ43+'RAW RT Perf Regional UrbRur'!AJ44*'RT Volume Regional UrbRur'!AJ44+'RAW RT Perf Regional UrbRur'!AJ45*'RT Volume Regional UrbRur'!AJ45+'RAW RT Perf Regional UrbRur'!AJ46*'RT Volume Regional UrbRur'!AJ46+'RAW RT Perf Regional UrbRur'!AJ47*'RT Volume Regional UrbRur'!AJ47+'RAW RT Perf Regional UrbRur'!AJ48*'RT Volume Regional UrbRur'!AJ48+'RAW RT Perf Regional UrbRur'!AJ49*'RT Volume Regional UrbRur'!AJ49+'RAW RT Perf Regional UrbRur'!AJ50*'RT Volume Regional UrbRur'!AJ50)/SUM('RT Volume Regional UrbRur'!AJ39:AJ50)</f>
        <v>0.9618481136074607</v>
      </c>
      <c r="AK74" s="144">
        <f>(AK39*'RT Volume Regional UrbRur'!AK39+'RAW RT Perf Regional UrbRur'!AK40*'RT Volume Regional UrbRur'!AK40+'RAW RT Perf Regional UrbRur'!AK41*'RT Volume Regional UrbRur'!AK41+'RAW RT Perf Regional UrbRur'!AK42*'RT Volume Regional UrbRur'!AK42+'RAW RT Perf Regional UrbRur'!AK43*'RT Volume Regional UrbRur'!AK43+'RAW RT Perf Regional UrbRur'!AK44*'RT Volume Regional UrbRur'!AK44+'RAW RT Perf Regional UrbRur'!AK45*'RT Volume Regional UrbRur'!AK45+'RAW RT Perf Regional UrbRur'!AK46*'RT Volume Regional UrbRur'!AK46+'RAW RT Perf Regional UrbRur'!AK47*'RT Volume Regional UrbRur'!AK47+'RAW RT Perf Regional UrbRur'!AK48*'RT Volume Regional UrbRur'!AK48+'RAW RT Perf Regional UrbRur'!AK49*'RT Volume Regional UrbRur'!AK49+'RAW RT Perf Regional UrbRur'!AK50*'RT Volume Regional UrbRur'!AK50)/SUM('RT Volume Regional UrbRur'!AK39:AK50)</f>
        <v>0.96443972272453282</v>
      </c>
      <c r="AL74" s="144">
        <f>(AL39*'RT Volume Regional UrbRur'!AL39+'RAW RT Perf Regional UrbRur'!AL40*'RT Volume Regional UrbRur'!AL40+'RAW RT Perf Regional UrbRur'!AL41*'RT Volume Regional UrbRur'!AL41+'RAW RT Perf Regional UrbRur'!AL42*'RT Volume Regional UrbRur'!AL42+'RAW RT Perf Regional UrbRur'!AL43*'RT Volume Regional UrbRur'!AL43+'RAW RT Perf Regional UrbRur'!AL44*'RT Volume Regional UrbRur'!AL44+'RAW RT Perf Regional UrbRur'!AL45*'RT Volume Regional UrbRur'!AL45+'RAW RT Perf Regional UrbRur'!AL46*'RT Volume Regional UrbRur'!AL46+'RAW RT Perf Regional UrbRur'!AL47*'RT Volume Regional UrbRur'!AL47+'RAW RT Perf Regional UrbRur'!AL48*'RT Volume Regional UrbRur'!AL48+'RAW RT Perf Regional UrbRur'!AL49*'RT Volume Regional UrbRur'!AL49+'RAW RT Perf Regional UrbRur'!AL50*'RT Volume Regional UrbRur'!AL50)/SUM('RT Volume Regional UrbRur'!AL39:AL50)</f>
        <v>0.97355090487238971</v>
      </c>
      <c r="AM74" s="145">
        <f>(AM39*'RT Volume Regional UrbRur'!AM39+'RAW RT Perf Regional UrbRur'!AM40*'RT Volume Regional UrbRur'!AM40+'RAW RT Perf Regional UrbRur'!AM41*'RT Volume Regional UrbRur'!AM41+'RAW RT Perf Regional UrbRur'!AM42*'RT Volume Regional UrbRur'!AM42+'RAW RT Perf Regional UrbRur'!AM43*'RT Volume Regional UrbRur'!AM43+'RAW RT Perf Regional UrbRur'!AM44*'RT Volume Regional UrbRur'!AM44+'RAW RT Perf Regional UrbRur'!AM45*'RT Volume Regional UrbRur'!AM45+'RAW RT Perf Regional UrbRur'!AM46*'RT Volume Regional UrbRur'!AM46+'RAW RT Perf Regional UrbRur'!AM47*'RT Volume Regional UrbRur'!AM47+'RAW RT Perf Regional UrbRur'!AM48*'RT Volume Regional UrbRur'!AM48+'RAW RT Perf Regional UrbRur'!AM49*'RT Volume Regional UrbRur'!AM49+'RAW RT Perf Regional UrbRur'!AM50*'RT Volume Regional UrbRur'!AM50)/SUM('RT Volume Regional UrbRur'!AM39:AM50)</f>
        <v>0.96612376005059175</v>
      </c>
      <c r="AN74" s="144"/>
      <c r="AO74" s="146">
        <f>(AO39*'RT Volume Regional UrbRur'!AO39+'RAW RT Perf Regional UrbRur'!AO40*'RT Volume Regional UrbRur'!AO40+'RAW RT Perf Regional UrbRur'!AO41*'RT Volume Regional UrbRur'!AO41+'RAW RT Perf Regional UrbRur'!AO42*'RT Volume Regional UrbRur'!AO42+'RAW RT Perf Regional UrbRur'!AO43*'RT Volume Regional UrbRur'!AO43+'RAW RT Perf Regional UrbRur'!AO44*'RT Volume Regional UrbRur'!AO44+'RAW RT Perf Regional UrbRur'!AO45*'RT Volume Regional UrbRur'!AO45+'RAW RT Perf Regional UrbRur'!AO46*'RT Volume Regional UrbRur'!AO46+'RAW RT Perf Regional UrbRur'!AO47*'RT Volume Regional UrbRur'!AO47+'RAW RT Perf Regional UrbRur'!AO48*'RT Volume Regional UrbRur'!AO48+'RAW RT Perf Regional UrbRur'!AO49*'RT Volume Regional UrbRur'!AO49+'RAW RT Perf Regional UrbRur'!AO50*'RT Volume Regional UrbRur'!AO50)/SUM('RT Volume Regional UrbRur'!AO39:AO50)</f>
        <v>0.97877849913601578</v>
      </c>
      <c r="AP74" s="144">
        <f>(AP39*'RT Volume Regional UrbRur'!AP39+'RAW RT Perf Regional UrbRur'!AP40*'RT Volume Regional UrbRur'!AP40+'RAW RT Perf Regional UrbRur'!AP41*'RT Volume Regional UrbRur'!AP41+'RAW RT Perf Regional UrbRur'!AP42*'RT Volume Regional UrbRur'!AP42+'RAW RT Perf Regional UrbRur'!AP43*'RT Volume Regional UrbRur'!AP43+'RAW RT Perf Regional UrbRur'!AP44*'RT Volume Regional UrbRur'!AP44+'RAW RT Perf Regional UrbRur'!AP45*'RT Volume Regional UrbRur'!AP45+'RAW RT Perf Regional UrbRur'!AP46*'RT Volume Regional UrbRur'!AP46+'RAW RT Perf Regional UrbRur'!AP47*'RT Volume Regional UrbRur'!AP47+'RAW RT Perf Regional UrbRur'!AP48*'RT Volume Regional UrbRur'!AP48+'RAW RT Perf Regional UrbRur'!AP49*'RT Volume Regional UrbRur'!AP49+'RAW RT Perf Regional UrbRur'!AP50*'RT Volume Regional UrbRur'!AP50)/SUM('RT Volume Regional UrbRur'!AP39:AP50)</f>
        <v>0.98532024021352305</v>
      </c>
      <c r="AQ74" s="144">
        <f>(AQ39*'RT Volume Regional UrbRur'!AQ39+'RAW RT Perf Regional UrbRur'!AQ40*'RT Volume Regional UrbRur'!AQ40+'RAW RT Perf Regional UrbRur'!AQ41*'RT Volume Regional UrbRur'!AQ41+'RAW RT Perf Regional UrbRur'!AQ42*'RT Volume Regional UrbRur'!AQ42+'RAW RT Perf Regional UrbRur'!AQ43*'RT Volume Regional UrbRur'!AQ43+'RAW RT Perf Regional UrbRur'!AQ44*'RT Volume Regional UrbRur'!AQ44+'RAW RT Perf Regional UrbRur'!AQ45*'RT Volume Regional UrbRur'!AQ45+'RAW RT Perf Regional UrbRur'!AQ46*'RT Volume Regional UrbRur'!AQ46+'RAW RT Perf Regional UrbRur'!AQ47*'RT Volume Regional UrbRur'!AQ47+'RAW RT Perf Regional UrbRur'!AQ48*'RT Volume Regional UrbRur'!AQ48+'RAW RT Perf Regional UrbRur'!AQ49*'RT Volume Regional UrbRur'!AQ49+'RAW RT Perf Regional UrbRur'!AQ50*'RT Volume Regional UrbRur'!AQ50)/SUM('RT Volume Regional UrbRur'!AQ39:AQ50)</f>
        <v>0.98295999603724982</v>
      </c>
      <c r="AR74" s="144">
        <f>(AR39*'RT Volume Regional UrbRur'!AR39+'RAW RT Perf Regional UrbRur'!AR40*'RT Volume Regional UrbRur'!AR40+'RAW RT Perf Regional UrbRur'!AR41*'RT Volume Regional UrbRur'!AR41+'RAW RT Perf Regional UrbRur'!AR42*'RT Volume Regional UrbRur'!AR42+'RAW RT Perf Regional UrbRur'!AR43*'RT Volume Regional UrbRur'!AR43+'RAW RT Perf Regional UrbRur'!AR44*'RT Volume Regional UrbRur'!AR44+'RAW RT Perf Regional UrbRur'!AR45*'RT Volume Regional UrbRur'!AR45+'RAW RT Perf Regional UrbRur'!AR46*'RT Volume Regional UrbRur'!AR46+'RAW RT Perf Regional UrbRur'!AR47*'RT Volume Regional UrbRur'!AR47+'RAW RT Perf Regional UrbRur'!AR48*'RT Volume Regional UrbRur'!AR48+'RAW RT Perf Regional UrbRur'!AR49*'RT Volume Regional UrbRur'!AR49+'RAW RT Perf Regional UrbRur'!AR50*'RT Volume Regional UrbRur'!AR50)/SUM('RT Volume Regional UrbRur'!AR39:AR50)</f>
        <v>0.98544179731242998</v>
      </c>
      <c r="AS74" s="145">
        <f>(AS39*'RT Volume Regional UrbRur'!AS39+'RAW RT Perf Regional UrbRur'!AS40*'RT Volume Regional UrbRur'!AS40+'RAW RT Perf Regional UrbRur'!AS41*'RT Volume Regional UrbRur'!AS41+'RAW RT Perf Regional UrbRur'!AS42*'RT Volume Regional UrbRur'!AS42+'RAW RT Perf Regional UrbRur'!AS43*'RT Volume Regional UrbRur'!AS43+'RAW RT Perf Regional UrbRur'!AS44*'RT Volume Regional UrbRur'!AS44+'RAW RT Perf Regional UrbRur'!AS45*'RT Volume Regional UrbRur'!AS45+'RAW RT Perf Regional UrbRur'!AS46*'RT Volume Regional UrbRur'!AS46+'RAW RT Perf Regional UrbRur'!AS47*'RT Volume Regional UrbRur'!AS47+'RAW RT Perf Regional UrbRur'!AS48*'RT Volume Regional UrbRur'!AS48+'RAW RT Perf Regional UrbRur'!AS49*'RT Volume Regional UrbRur'!AS49+'RAW RT Perf Regional UrbRur'!AS50*'RT Volume Regional UrbRur'!AS50)/SUM('RT Volume Regional UrbRur'!AS39:AS50)</f>
        <v>0.98310793428871024</v>
      </c>
      <c r="AT74" s="27"/>
    </row>
    <row r="75" spans="1:46" x14ac:dyDescent="0.25">
      <c r="C75" s="144"/>
      <c r="D75" s="144"/>
      <c r="E75" s="145"/>
      <c r="F75" s="144"/>
      <c r="G75" s="144"/>
      <c r="H75" s="145"/>
      <c r="I75" s="144"/>
      <c r="J75" s="144"/>
      <c r="K75" s="145"/>
      <c r="L75" s="144"/>
      <c r="M75" s="144"/>
      <c r="N75" s="145"/>
      <c r="O75" s="144"/>
      <c r="P75" s="144"/>
      <c r="Q75" s="145"/>
      <c r="R75" s="144"/>
      <c r="S75" s="146"/>
      <c r="T75" s="144"/>
      <c r="U75" s="145"/>
      <c r="V75" s="144"/>
      <c r="W75" s="144"/>
      <c r="X75" s="145"/>
      <c r="Y75" s="144"/>
      <c r="Z75" s="144"/>
      <c r="AA75" s="145"/>
      <c r="AB75" s="144"/>
      <c r="AC75" s="144"/>
      <c r="AD75" s="145"/>
      <c r="AE75" s="144"/>
      <c r="AF75" s="144"/>
      <c r="AG75" s="145"/>
      <c r="AH75" s="144"/>
      <c r="AI75" s="146"/>
      <c r="AJ75" s="144"/>
      <c r="AK75" s="144"/>
      <c r="AL75" s="144"/>
      <c r="AM75" s="145"/>
      <c r="AN75" s="144"/>
      <c r="AO75" s="146"/>
      <c r="AP75" s="144"/>
      <c r="AQ75" s="144"/>
      <c r="AR75" s="144"/>
      <c r="AS75" s="145"/>
      <c r="AT75" s="27"/>
    </row>
    <row r="76" spans="1:46" x14ac:dyDescent="0.25">
      <c r="C76" s="144"/>
      <c r="D76" s="144"/>
      <c r="E76" s="258"/>
      <c r="F76" s="144"/>
      <c r="G76" s="144"/>
      <c r="H76" s="258"/>
      <c r="I76" s="144"/>
      <c r="J76" s="144"/>
      <c r="K76" s="258"/>
      <c r="L76" s="144"/>
      <c r="M76" s="144"/>
      <c r="N76" s="258"/>
      <c r="O76" s="144"/>
      <c r="P76" s="144"/>
      <c r="Q76" s="258"/>
      <c r="R76" s="144"/>
      <c r="S76" s="258"/>
      <c r="T76" s="144"/>
      <c r="U76" s="258"/>
      <c r="V76" s="144"/>
      <c r="W76" s="144"/>
      <c r="X76" s="258"/>
      <c r="Y76" s="144"/>
      <c r="Z76" s="144"/>
      <c r="AA76" s="258"/>
      <c r="AB76" s="144"/>
      <c r="AC76" s="144"/>
      <c r="AD76" s="258"/>
      <c r="AE76" s="144"/>
      <c r="AF76" s="144"/>
      <c r="AG76" s="258"/>
      <c r="AH76" s="144"/>
      <c r="AI76" s="258"/>
      <c r="AJ76" s="144"/>
      <c r="AK76" s="144"/>
      <c r="AL76" s="144"/>
      <c r="AM76" s="258"/>
      <c r="AN76" s="144"/>
      <c r="AO76" s="258"/>
      <c r="AP76" s="144"/>
      <c r="AQ76" s="144"/>
      <c r="AR76" s="144"/>
      <c r="AS76" s="258"/>
      <c r="AT76" s="27"/>
    </row>
    <row r="77" spans="1:46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27"/>
      <c r="AD77" s="27"/>
      <c r="AE77" s="27"/>
      <c r="AF77" s="27"/>
      <c r="AG77" s="27"/>
      <c r="AH77" s="27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27"/>
    </row>
    <row r="78" spans="1:46" x14ac:dyDescent="0.25">
      <c r="C78" s="27"/>
      <c r="D78" s="27"/>
      <c r="E78" s="27"/>
      <c r="F78" s="27"/>
      <c r="G78" s="27"/>
      <c r="I78">
        <v>1</v>
      </c>
      <c r="J78">
        <v>2</v>
      </c>
      <c r="K78">
        <v>3</v>
      </c>
      <c r="L78">
        <v>4</v>
      </c>
      <c r="M78">
        <v>5</v>
      </c>
      <c r="N78">
        <v>6</v>
      </c>
      <c r="O78">
        <v>7</v>
      </c>
      <c r="P78">
        <v>8</v>
      </c>
      <c r="Q78">
        <v>9</v>
      </c>
      <c r="S78" s="27"/>
      <c r="T78" s="27"/>
      <c r="U78" s="27"/>
      <c r="W78">
        <v>1</v>
      </c>
      <c r="X78">
        <v>2</v>
      </c>
      <c r="Y78">
        <v>3</v>
      </c>
      <c r="Z78">
        <v>4</v>
      </c>
      <c r="AA78">
        <v>5</v>
      </c>
      <c r="AB78">
        <v>6</v>
      </c>
      <c r="AC78">
        <v>7</v>
      </c>
      <c r="AD78">
        <v>8</v>
      </c>
      <c r="AE78">
        <v>9</v>
      </c>
      <c r="AF78" s="27"/>
      <c r="AG78" s="27"/>
      <c r="AH78" s="27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27"/>
    </row>
    <row r="79" spans="1:46" x14ac:dyDescent="0.25">
      <c r="C79" s="44"/>
      <c r="I79" s="252">
        <v>0.85451055662188102</v>
      </c>
      <c r="J79" s="252">
        <v>0.83567589913187268</v>
      </c>
      <c r="K79" s="252"/>
      <c r="L79" s="252"/>
      <c r="M79" s="252"/>
      <c r="N79" s="252"/>
      <c r="O79" s="252"/>
      <c r="P79" s="252"/>
      <c r="Q79" s="253"/>
      <c r="W79" s="252">
        <v>0.92896849907350221</v>
      </c>
      <c r="X79" s="252">
        <v>0.8969616908850726</v>
      </c>
      <c r="Y79" s="252"/>
      <c r="Z79" s="252"/>
      <c r="AA79" s="252"/>
      <c r="AB79" s="252"/>
      <c r="AC79" s="252"/>
      <c r="AD79" s="252"/>
      <c r="AE79" s="253"/>
      <c r="AI79" s="13"/>
    </row>
    <row r="80" spans="1:46" x14ac:dyDescent="0.25">
      <c r="A80" t="s">
        <v>53</v>
      </c>
      <c r="C80" s="44"/>
      <c r="H80">
        <v>1</v>
      </c>
      <c r="I80">
        <f>I79</f>
        <v>0.85451055662188102</v>
      </c>
      <c r="V80">
        <v>1</v>
      </c>
      <c r="W80">
        <f>W79</f>
        <v>0.92896849907350221</v>
      </c>
      <c r="AI80" s="13"/>
    </row>
    <row r="81" spans="2:35" x14ac:dyDescent="0.25">
      <c r="B81" t="s">
        <v>201</v>
      </c>
      <c r="C81" s="44"/>
      <c r="H81">
        <v>2</v>
      </c>
      <c r="I81">
        <f>J79</f>
        <v>0.83567589913187268</v>
      </c>
      <c r="V81">
        <v>2</v>
      </c>
      <c r="W81">
        <f>X79</f>
        <v>0.8969616908850726</v>
      </c>
      <c r="AI81" s="13"/>
    </row>
    <row r="82" spans="2:35" x14ac:dyDescent="0.25">
      <c r="C82" s="44"/>
      <c r="H82">
        <v>3</v>
      </c>
      <c r="I82">
        <f>K79</f>
        <v>0</v>
      </c>
      <c r="V82">
        <v>3</v>
      </c>
      <c r="W82">
        <f>Y79</f>
        <v>0</v>
      </c>
      <c r="AI82" s="13"/>
    </row>
    <row r="83" spans="2:35" x14ac:dyDescent="0.25">
      <c r="C83" s="44"/>
      <c r="H83">
        <v>4</v>
      </c>
      <c r="I83">
        <f>L79</f>
        <v>0</v>
      </c>
      <c r="V83">
        <v>4</v>
      </c>
      <c r="W83">
        <f>Z79</f>
        <v>0</v>
      </c>
      <c r="AG83" s="202"/>
      <c r="AI83" s="13"/>
    </row>
    <row r="84" spans="2:35" x14ac:dyDescent="0.25">
      <c r="C84" s="44"/>
      <c r="H84">
        <v>5</v>
      </c>
      <c r="I84">
        <f>M79</f>
        <v>0</v>
      </c>
      <c r="V84">
        <v>5</v>
      </c>
      <c r="W84">
        <f>AA79</f>
        <v>0</v>
      </c>
      <c r="AG84" s="202"/>
      <c r="AI84" s="13"/>
    </row>
    <row r="85" spans="2:35" x14ac:dyDescent="0.25">
      <c r="C85" s="44"/>
      <c r="H85">
        <v>6</v>
      </c>
      <c r="I85">
        <f>N79</f>
        <v>0</v>
      </c>
      <c r="V85">
        <v>6</v>
      </c>
      <c r="W85">
        <f>AB79</f>
        <v>0</v>
      </c>
      <c r="AG85" s="202"/>
      <c r="AI85" s="13"/>
    </row>
    <row r="86" spans="2:35" x14ac:dyDescent="0.25">
      <c r="C86" s="44"/>
      <c r="H86">
        <v>7</v>
      </c>
      <c r="I86">
        <f>O79</f>
        <v>0</v>
      </c>
      <c r="V86">
        <v>7</v>
      </c>
      <c r="W86">
        <f>AC79</f>
        <v>0</v>
      </c>
      <c r="AG86" s="202"/>
      <c r="AI86" s="13"/>
    </row>
    <row r="87" spans="2:35" x14ac:dyDescent="0.25">
      <c r="C87" s="44"/>
      <c r="H87">
        <v>8</v>
      </c>
      <c r="I87">
        <f>P79</f>
        <v>0</v>
      </c>
      <c r="V87">
        <v>8</v>
      </c>
      <c r="W87">
        <f>AD79</f>
        <v>0</v>
      </c>
      <c r="AG87" s="202"/>
      <c r="AI87" s="13"/>
    </row>
    <row r="88" spans="2:35" x14ac:dyDescent="0.25">
      <c r="C88" s="44"/>
      <c r="H88">
        <v>9</v>
      </c>
      <c r="I88">
        <f>Q79</f>
        <v>0</v>
      </c>
      <c r="V88">
        <v>9</v>
      </c>
      <c r="W88">
        <f>AE79</f>
        <v>0</v>
      </c>
      <c r="AG88" s="202"/>
      <c r="AI88" s="13"/>
    </row>
    <row r="89" spans="2:35" x14ac:dyDescent="0.25">
      <c r="C89" s="44"/>
      <c r="W89" s="27"/>
      <c r="AG89" s="202"/>
      <c r="AI89" s="13"/>
    </row>
    <row r="90" spans="2:35" x14ac:dyDescent="0.25">
      <c r="C90" s="44"/>
      <c r="W90" s="27"/>
      <c r="AG90" s="202"/>
      <c r="AI90" s="27"/>
    </row>
    <row r="91" spans="2:35" x14ac:dyDescent="0.25">
      <c r="C91" s="44"/>
      <c r="W91" s="13"/>
      <c r="AG91" s="202"/>
      <c r="AI91"/>
    </row>
    <row r="92" spans="2:35" x14ac:dyDescent="0.25">
      <c r="C92" s="44"/>
      <c r="W92" s="13"/>
      <c r="AG92" s="202"/>
      <c r="AI92"/>
    </row>
    <row r="93" spans="2:35" x14ac:dyDescent="0.25">
      <c r="C93" s="44"/>
      <c r="W93" s="13"/>
      <c r="AG93" s="202"/>
      <c r="AI93"/>
    </row>
    <row r="94" spans="2:35" x14ac:dyDescent="0.25">
      <c r="C94" s="44"/>
      <c r="W94" s="13"/>
      <c r="AI94"/>
    </row>
    <row r="95" spans="2:35" x14ac:dyDescent="0.25">
      <c r="C95" s="44"/>
      <c r="W95" s="13"/>
      <c r="AI95"/>
    </row>
    <row r="96" spans="2:35" x14ac:dyDescent="0.25">
      <c r="C96" s="44"/>
      <c r="W96" s="13"/>
      <c r="AI96"/>
    </row>
    <row r="97" spans="3:35" x14ac:dyDescent="0.25">
      <c r="C97" s="44"/>
      <c r="W97" s="13"/>
      <c r="AI97"/>
    </row>
    <row r="98" spans="3:35" x14ac:dyDescent="0.25">
      <c r="C98" s="44"/>
      <c r="W98" s="13"/>
      <c r="AI98"/>
    </row>
    <row r="99" spans="3:35" x14ac:dyDescent="0.25">
      <c r="C99" s="44"/>
      <c r="W99" s="13"/>
      <c r="AI99"/>
    </row>
    <row r="100" spans="3:35" x14ac:dyDescent="0.25">
      <c r="C100" s="44"/>
      <c r="W100" s="13"/>
      <c r="AI100"/>
    </row>
    <row r="101" spans="3:35" x14ac:dyDescent="0.25">
      <c r="C101" s="44"/>
      <c r="W101" s="13"/>
      <c r="AI101"/>
    </row>
    <row r="102" spans="3:35" x14ac:dyDescent="0.25">
      <c r="C102" s="44"/>
      <c r="W102" s="27"/>
      <c r="AI102"/>
    </row>
    <row r="103" spans="3:35" x14ac:dyDescent="0.25">
      <c r="C103" s="44"/>
      <c r="AI103"/>
    </row>
    <row r="104" spans="3:35" x14ac:dyDescent="0.25">
      <c r="C104" s="44"/>
      <c r="AI104"/>
    </row>
  </sheetData>
  <mergeCells count="2">
    <mergeCell ref="A1:L1"/>
    <mergeCell ref="C7:A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zoomScaleNormal="100" workbookViewId="0">
      <pane ySplit="4020" topLeftCell="A58"/>
      <selection activeCell="F7" sqref="F7"/>
      <selection pane="bottomLeft" activeCell="A72" sqref="A72"/>
    </sheetView>
  </sheetViews>
  <sheetFormatPr defaultColWidth="8.875" defaultRowHeight="15.75" x14ac:dyDescent="0.25"/>
  <cols>
    <col min="1" max="1" width="10.375" customWidth="1"/>
    <col min="2" max="2" width="13.5" customWidth="1"/>
    <col min="35" max="45" width="8.875" style="150"/>
  </cols>
  <sheetData>
    <row r="1" spans="1:46" ht="21" x14ac:dyDescent="0.35">
      <c r="C1" s="20" t="s">
        <v>29</v>
      </c>
      <c r="D1" s="20"/>
      <c r="E1" s="20"/>
      <c r="S1" s="20" t="s">
        <v>30</v>
      </c>
      <c r="T1" s="20"/>
      <c r="U1" s="20"/>
      <c r="AI1" s="152" t="s">
        <v>31</v>
      </c>
      <c r="AO1" s="152" t="s">
        <v>32</v>
      </c>
    </row>
    <row r="2" spans="1:46" x14ac:dyDescent="0.25">
      <c r="A2" s="22" t="s">
        <v>33</v>
      </c>
      <c r="B2" t="s">
        <v>34</v>
      </c>
      <c r="C2" t="s">
        <v>239</v>
      </c>
      <c r="S2" t="s">
        <v>241</v>
      </c>
      <c r="AI2" s="150" t="s">
        <v>37</v>
      </c>
      <c r="AO2" s="150" t="s">
        <v>38</v>
      </c>
    </row>
    <row r="3" spans="1:46" x14ac:dyDescent="0.25">
      <c r="B3" t="s">
        <v>39</v>
      </c>
      <c r="C3" t="s">
        <v>240</v>
      </c>
      <c r="S3" t="s">
        <v>242</v>
      </c>
    </row>
    <row r="5" spans="1:46" x14ac:dyDescent="0.25">
      <c r="C5" s="267" t="s">
        <v>197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151"/>
      <c r="AG5" s="151"/>
      <c r="AH5" s="27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27"/>
    </row>
    <row r="6" spans="1:46" x14ac:dyDescent="0.25"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27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27"/>
    </row>
    <row r="7" spans="1:46" x14ac:dyDescent="0.25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ht="16.5" thickBot="1" x14ac:dyDescent="0.3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.75" thickBot="1" x14ac:dyDescent="0.4">
      <c r="C9" s="191" t="s">
        <v>29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172"/>
      <c r="S9" s="191" t="s">
        <v>30</v>
      </c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  <c r="AH9" s="172"/>
      <c r="AI9" s="194"/>
      <c r="AJ9" s="195" t="s">
        <v>31</v>
      </c>
      <c r="AK9" s="195"/>
      <c r="AL9" s="195"/>
      <c r="AM9" s="196"/>
      <c r="AN9" s="179"/>
      <c r="AO9" s="194"/>
      <c r="AP9" s="195" t="s">
        <v>32</v>
      </c>
      <c r="AQ9" s="195"/>
      <c r="AR9" s="195"/>
      <c r="AS9" s="196"/>
      <c r="AT9" s="32"/>
    </row>
    <row r="10" spans="1:46" s="22" customFormat="1" x14ac:dyDescent="0.25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175"/>
      <c r="S10" s="173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175"/>
      <c r="AI10" s="173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180"/>
      <c r="AO10" s="173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25">
      <c r="A11" s="167"/>
      <c r="B11" s="168"/>
      <c r="C11" s="169" t="s">
        <v>34</v>
      </c>
      <c r="D11" s="169" t="s">
        <v>39</v>
      </c>
      <c r="E11" s="170" t="s">
        <v>50</v>
      </c>
      <c r="F11" s="169" t="s">
        <v>34</v>
      </c>
      <c r="G11" s="169" t="s">
        <v>39</v>
      </c>
      <c r="H11" s="170" t="s">
        <v>50</v>
      </c>
      <c r="I11" s="169" t="s">
        <v>34</v>
      </c>
      <c r="J11" s="169" t="s">
        <v>39</v>
      </c>
      <c r="K11" s="170" t="s">
        <v>50</v>
      </c>
      <c r="L11" s="169" t="s">
        <v>34</v>
      </c>
      <c r="M11" s="169" t="s">
        <v>39</v>
      </c>
      <c r="N11" s="170" t="s">
        <v>50</v>
      </c>
      <c r="O11" s="169" t="s">
        <v>34</v>
      </c>
      <c r="P11" s="169" t="s">
        <v>39</v>
      </c>
      <c r="Q11" s="170" t="s">
        <v>50</v>
      </c>
      <c r="R11" s="176"/>
      <c r="S11" s="169" t="s">
        <v>34</v>
      </c>
      <c r="T11" s="169" t="s">
        <v>39</v>
      </c>
      <c r="U11" s="170" t="s">
        <v>50</v>
      </c>
      <c r="V11" s="169" t="s">
        <v>34</v>
      </c>
      <c r="W11" s="169" t="s">
        <v>39</v>
      </c>
      <c r="X11" s="170" t="s">
        <v>50</v>
      </c>
      <c r="Y11" s="169" t="s">
        <v>34</v>
      </c>
      <c r="Z11" s="169" t="s">
        <v>39</v>
      </c>
      <c r="AA11" s="170" t="s">
        <v>50</v>
      </c>
      <c r="AB11" s="169" t="s">
        <v>34</v>
      </c>
      <c r="AC11" s="169" t="s">
        <v>39</v>
      </c>
      <c r="AD11" s="170" t="s">
        <v>50</v>
      </c>
      <c r="AE11" s="169" t="s">
        <v>34</v>
      </c>
      <c r="AF11" s="169" t="s">
        <v>39</v>
      </c>
      <c r="AG11" s="170" t="s">
        <v>50</v>
      </c>
      <c r="AH11" s="176"/>
      <c r="AI11" s="169"/>
      <c r="AJ11" s="169"/>
      <c r="AK11" s="169"/>
      <c r="AL11" s="169"/>
      <c r="AM11" s="170"/>
      <c r="AN11" s="181"/>
      <c r="AO11" s="171"/>
      <c r="AP11" s="171"/>
      <c r="AQ11" s="171"/>
      <c r="AR11" s="171"/>
      <c r="AS11" s="170"/>
      <c r="AT11" s="25"/>
    </row>
    <row r="12" spans="1:46" x14ac:dyDescent="0.25">
      <c r="A12" s="26" t="s">
        <v>11</v>
      </c>
      <c r="B12" s="37" t="s">
        <v>12</v>
      </c>
      <c r="C12" s="11">
        <v>333</v>
      </c>
      <c r="D12" s="11">
        <v>712</v>
      </c>
      <c r="E12" s="187">
        <f>D12+C12</f>
        <v>1045</v>
      </c>
      <c r="F12" s="11">
        <v>775</v>
      </c>
      <c r="G12" s="11">
        <v>380</v>
      </c>
      <c r="H12" s="187">
        <f t="shared" ref="H12:H74" si="0">G12+F12</f>
        <v>1155</v>
      </c>
      <c r="I12" s="11">
        <v>971</v>
      </c>
      <c r="J12" s="11">
        <v>765</v>
      </c>
      <c r="K12" s="187">
        <f t="shared" ref="K12:K74" si="1">J12+I12</f>
        <v>1736</v>
      </c>
      <c r="L12" s="11">
        <v>576</v>
      </c>
      <c r="M12" s="11">
        <v>613</v>
      </c>
      <c r="N12" s="187">
        <f t="shared" ref="N12:N74" si="2">M12+L12</f>
        <v>1189</v>
      </c>
      <c r="O12" s="156">
        <f>SUM(L12,I12,F12,C12)</f>
        <v>2655</v>
      </c>
      <c r="P12" s="156">
        <f>SUM(M12,J12,G12,D12)</f>
        <v>2470</v>
      </c>
      <c r="Q12" s="157">
        <f t="shared" ref="Q12:Q74" si="3">P12+O12</f>
        <v>5125</v>
      </c>
      <c r="R12" s="177"/>
      <c r="S12" s="11">
        <v>157</v>
      </c>
      <c r="T12" s="11">
        <v>334</v>
      </c>
      <c r="U12" s="187">
        <f t="shared" ref="U12:U74" si="4">T12+S12</f>
        <v>491</v>
      </c>
      <c r="V12" s="11">
        <v>281</v>
      </c>
      <c r="W12" s="11">
        <v>147</v>
      </c>
      <c r="X12" s="187">
        <f t="shared" ref="X12:X74" si="5">W12+V12</f>
        <v>428</v>
      </c>
      <c r="Y12" s="11">
        <v>403</v>
      </c>
      <c r="Z12" s="11">
        <v>316</v>
      </c>
      <c r="AA12" s="187">
        <f t="shared" ref="AA12:AA74" si="6">Z12+Y12</f>
        <v>719</v>
      </c>
      <c r="AB12" s="11">
        <v>204</v>
      </c>
      <c r="AC12" s="11">
        <v>196</v>
      </c>
      <c r="AD12" s="187">
        <f t="shared" ref="AD12:AD74" si="7">AC12+AB12</f>
        <v>400</v>
      </c>
      <c r="AE12" s="156">
        <f>SUM(S12,V12,Y12,AB12)</f>
        <v>1045</v>
      </c>
      <c r="AF12" s="156">
        <f>SUM(T12,W12,Z12,AC12)</f>
        <v>993</v>
      </c>
      <c r="AG12" s="157">
        <f t="shared" ref="AG12:AG74" si="8">AF12+AE12</f>
        <v>2038</v>
      </c>
      <c r="AH12" s="177"/>
      <c r="AI12" s="11">
        <v>194</v>
      </c>
      <c r="AJ12" s="11">
        <v>100</v>
      </c>
      <c r="AK12" s="11">
        <v>183</v>
      </c>
      <c r="AL12" s="11">
        <v>141</v>
      </c>
      <c r="AM12" s="157">
        <f>SUM(AI12:AL12)</f>
        <v>618</v>
      </c>
      <c r="AN12" s="177"/>
      <c r="AO12" s="13">
        <v>569</v>
      </c>
      <c r="AP12" s="13">
        <v>513</v>
      </c>
      <c r="AQ12" s="13">
        <v>597</v>
      </c>
      <c r="AR12" s="13">
        <v>443</v>
      </c>
      <c r="AS12" s="157">
        <f>SUM(AO12:AR12)</f>
        <v>2122</v>
      </c>
      <c r="AT12" s="27"/>
    </row>
    <row r="13" spans="1:46" x14ac:dyDescent="0.25">
      <c r="A13" s="26"/>
      <c r="B13" s="37" t="s">
        <v>13</v>
      </c>
      <c r="C13" s="11">
        <v>274</v>
      </c>
      <c r="D13" s="11">
        <v>613</v>
      </c>
      <c r="E13" s="187">
        <f t="shared" ref="E13:E74" si="9">D13+C13</f>
        <v>887</v>
      </c>
      <c r="F13" s="11">
        <v>710</v>
      </c>
      <c r="G13" s="11">
        <v>367</v>
      </c>
      <c r="H13" s="187">
        <f t="shared" si="0"/>
        <v>1077</v>
      </c>
      <c r="I13" s="11">
        <v>810</v>
      </c>
      <c r="J13" s="11">
        <v>610</v>
      </c>
      <c r="K13" s="187">
        <f t="shared" si="1"/>
        <v>1420</v>
      </c>
      <c r="L13" s="11">
        <v>476</v>
      </c>
      <c r="M13" s="11">
        <v>532</v>
      </c>
      <c r="N13" s="187">
        <f t="shared" si="2"/>
        <v>1008</v>
      </c>
      <c r="O13" s="156">
        <f t="shared" ref="O13:O73" si="10">SUM(L13,I13,F13,C13)</f>
        <v>2270</v>
      </c>
      <c r="P13" s="156">
        <f t="shared" ref="P13:P73" si="11">SUM(M13,J13,G13,D13)</f>
        <v>2122</v>
      </c>
      <c r="Q13" s="157">
        <f t="shared" si="3"/>
        <v>4392</v>
      </c>
      <c r="R13" s="177"/>
      <c r="S13" s="11">
        <v>139</v>
      </c>
      <c r="T13" s="11">
        <v>320</v>
      </c>
      <c r="U13" s="187">
        <f t="shared" si="4"/>
        <v>459</v>
      </c>
      <c r="V13" s="11">
        <v>312</v>
      </c>
      <c r="W13" s="11">
        <v>146</v>
      </c>
      <c r="X13" s="187">
        <f t="shared" si="5"/>
        <v>458</v>
      </c>
      <c r="Y13" s="11">
        <v>356</v>
      </c>
      <c r="Z13" s="11">
        <v>288</v>
      </c>
      <c r="AA13" s="187">
        <f t="shared" si="6"/>
        <v>644</v>
      </c>
      <c r="AB13" s="11">
        <v>210</v>
      </c>
      <c r="AC13" s="11">
        <v>208</v>
      </c>
      <c r="AD13" s="187">
        <f t="shared" si="7"/>
        <v>418</v>
      </c>
      <c r="AE13" s="156">
        <f t="shared" ref="AE13:AE73" si="12">SUM(S13,V13,Y13,AB13)</f>
        <v>1017</v>
      </c>
      <c r="AF13" s="156">
        <f t="shared" ref="AF13:AF73" si="13">SUM(T13,W13,Z13,AC13)</f>
        <v>962</v>
      </c>
      <c r="AG13" s="157">
        <f t="shared" si="8"/>
        <v>1979</v>
      </c>
      <c r="AH13" s="177"/>
      <c r="AI13" s="11">
        <v>214</v>
      </c>
      <c r="AJ13" s="11">
        <v>96</v>
      </c>
      <c r="AK13" s="11">
        <v>219</v>
      </c>
      <c r="AL13" s="11">
        <v>113</v>
      </c>
      <c r="AM13" s="157">
        <f t="shared" ref="AM13:AM74" si="14">SUM(AI13:AL13)</f>
        <v>642</v>
      </c>
      <c r="AN13" s="177"/>
      <c r="AO13" s="11">
        <v>525</v>
      </c>
      <c r="AP13" s="11">
        <v>488</v>
      </c>
      <c r="AQ13" s="11">
        <v>564</v>
      </c>
      <c r="AR13" s="11">
        <v>399</v>
      </c>
      <c r="AS13" s="157">
        <f t="shared" ref="AS13:AS73" si="15">SUM(AO13:AR13)</f>
        <v>1976</v>
      </c>
      <c r="AT13" s="27"/>
    </row>
    <row r="14" spans="1:46" x14ac:dyDescent="0.25">
      <c r="A14" s="26"/>
      <c r="B14" s="37" t="s">
        <v>14</v>
      </c>
      <c r="C14" s="11">
        <v>328</v>
      </c>
      <c r="D14" s="11">
        <v>712</v>
      </c>
      <c r="E14" s="187">
        <f t="shared" si="9"/>
        <v>1040</v>
      </c>
      <c r="F14" s="11">
        <v>756</v>
      </c>
      <c r="G14" s="11">
        <v>404</v>
      </c>
      <c r="H14" s="187">
        <f t="shared" si="0"/>
        <v>1160</v>
      </c>
      <c r="I14" s="11">
        <v>869</v>
      </c>
      <c r="J14" s="11">
        <v>660</v>
      </c>
      <c r="K14" s="187">
        <f t="shared" si="1"/>
        <v>1529</v>
      </c>
      <c r="L14" s="11">
        <v>525</v>
      </c>
      <c r="M14" s="11">
        <v>530</v>
      </c>
      <c r="N14" s="187">
        <f t="shared" si="2"/>
        <v>1055</v>
      </c>
      <c r="O14" s="156">
        <f t="shared" si="10"/>
        <v>2478</v>
      </c>
      <c r="P14" s="156">
        <f t="shared" si="11"/>
        <v>2306</v>
      </c>
      <c r="Q14" s="157">
        <f t="shared" si="3"/>
        <v>4784</v>
      </c>
      <c r="R14" s="177"/>
      <c r="S14" s="11">
        <v>148</v>
      </c>
      <c r="T14" s="11">
        <v>304</v>
      </c>
      <c r="U14" s="187">
        <f t="shared" si="4"/>
        <v>452</v>
      </c>
      <c r="V14" s="11">
        <v>353</v>
      </c>
      <c r="W14" s="11">
        <v>168</v>
      </c>
      <c r="X14" s="187">
        <f t="shared" si="5"/>
        <v>521</v>
      </c>
      <c r="Y14" s="11">
        <v>403</v>
      </c>
      <c r="Z14" s="11">
        <v>286</v>
      </c>
      <c r="AA14" s="187">
        <f t="shared" si="6"/>
        <v>689</v>
      </c>
      <c r="AB14" s="11">
        <v>221</v>
      </c>
      <c r="AC14" s="11">
        <v>249</v>
      </c>
      <c r="AD14" s="187">
        <f t="shared" si="7"/>
        <v>470</v>
      </c>
      <c r="AE14" s="156">
        <f t="shared" si="12"/>
        <v>1125</v>
      </c>
      <c r="AF14" s="156">
        <f t="shared" si="13"/>
        <v>1007</v>
      </c>
      <c r="AG14" s="157">
        <f t="shared" si="8"/>
        <v>2132</v>
      </c>
      <c r="AH14" s="177"/>
      <c r="AI14" s="11">
        <v>243</v>
      </c>
      <c r="AJ14" s="11">
        <v>118</v>
      </c>
      <c r="AK14" s="11">
        <v>249</v>
      </c>
      <c r="AL14" s="11">
        <v>145</v>
      </c>
      <c r="AM14" s="157">
        <f t="shared" si="14"/>
        <v>755</v>
      </c>
      <c r="AN14" s="177"/>
      <c r="AO14" s="11">
        <v>582</v>
      </c>
      <c r="AP14" s="11">
        <v>524</v>
      </c>
      <c r="AQ14" s="11">
        <v>619</v>
      </c>
      <c r="AR14" s="11">
        <v>423</v>
      </c>
      <c r="AS14" s="157">
        <f t="shared" si="15"/>
        <v>2148</v>
      </c>
      <c r="AT14" s="27"/>
    </row>
    <row r="15" spans="1:46" x14ac:dyDescent="0.25">
      <c r="A15" s="26"/>
      <c r="B15" s="37" t="s">
        <v>15</v>
      </c>
      <c r="C15" s="11">
        <v>289</v>
      </c>
      <c r="D15" s="11">
        <v>635</v>
      </c>
      <c r="E15" s="187">
        <f t="shared" si="9"/>
        <v>924</v>
      </c>
      <c r="F15" s="11">
        <v>757</v>
      </c>
      <c r="G15" s="11">
        <v>364</v>
      </c>
      <c r="H15" s="187">
        <f t="shared" si="0"/>
        <v>1121</v>
      </c>
      <c r="I15" s="11">
        <v>798</v>
      </c>
      <c r="J15" s="11">
        <v>648</v>
      </c>
      <c r="K15" s="187">
        <f t="shared" si="1"/>
        <v>1446</v>
      </c>
      <c r="L15" s="11">
        <v>494</v>
      </c>
      <c r="M15" s="11">
        <v>461</v>
      </c>
      <c r="N15" s="187">
        <f t="shared" si="2"/>
        <v>955</v>
      </c>
      <c r="O15" s="156">
        <f t="shared" si="10"/>
        <v>2338</v>
      </c>
      <c r="P15" s="156">
        <f t="shared" si="11"/>
        <v>2108</v>
      </c>
      <c r="Q15" s="157">
        <f t="shared" si="3"/>
        <v>4446</v>
      </c>
      <c r="R15" s="177"/>
      <c r="S15" s="11">
        <v>135</v>
      </c>
      <c r="T15" s="11">
        <v>272</v>
      </c>
      <c r="U15" s="187">
        <f t="shared" si="4"/>
        <v>407</v>
      </c>
      <c r="V15" s="11">
        <v>322</v>
      </c>
      <c r="W15" s="11">
        <v>137</v>
      </c>
      <c r="X15" s="187">
        <f t="shared" si="5"/>
        <v>459</v>
      </c>
      <c r="Y15" s="11">
        <v>416</v>
      </c>
      <c r="Z15" s="11">
        <v>286</v>
      </c>
      <c r="AA15" s="187">
        <f t="shared" si="6"/>
        <v>702</v>
      </c>
      <c r="AB15" s="11">
        <v>242</v>
      </c>
      <c r="AC15" s="11">
        <v>215</v>
      </c>
      <c r="AD15" s="187">
        <f t="shared" si="7"/>
        <v>457</v>
      </c>
      <c r="AE15" s="156">
        <f t="shared" si="12"/>
        <v>1115</v>
      </c>
      <c r="AF15" s="156">
        <f t="shared" si="13"/>
        <v>910</v>
      </c>
      <c r="AG15" s="157">
        <f t="shared" si="8"/>
        <v>2025</v>
      </c>
      <c r="AH15" s="177"/>
      <c r="AI15" s="11">
        <v>201</v>
      </c>
      <c r="AJ15" s="11">
        <v>81</v>
      </c>
      <c r="AK15" s="11">
        <v>206</v>
      </c>
      <c r="AL15" s="11">
        <v>103</v>
      </c>
      <c r="AM15" s="157">
        <f t="shared" si="14"/>
        <v>591</v>
      </c>
      <c r="AN15" s="177"/>
      <c r="AO15" s="11">
        <v>547</v>
      </c>
      <c r="AP15" s="11">
        <v>461</v>
      </c>
      <c r="AQ15" s="11">
        <v>525</v>
      </c>
      <c r="AR15" s="11">
        <v>375</v>
      </c>
      <c r="AS15" s="157">
        <f t="shared" si="15"/>
        <v>1908</v>
      </c>
      <c r="AT15" s="27"/>
    </row>
    <row r="16" spans="1:46" x14ac:dyDescent="0.25">
      <c r="A16" s="26"/>
      <c r="B16" s="37" t="s">
        <v>16</v>
      </c>
      <c r="C16" s="11">
        <v>310</v>
      </c>
      <c r="D16" s="11">
        <v>676</v>
      </c>
      <c r="E16" s="187">
        <f t="shared" si="9"/>
        <v>986</v>
      </c>
      <c r="F16" s="11">
        <v>734</v>
      </c>
      <c r="G16" s="11">
        <v>377</v>
      </c>
      <c r="H16" s="187">
        <f t="shared" si="0"/>
        <v>1111</v>
      </c>
      <c r="I16" s="11">
        <v>809</v>
      </c>
      <c r="J16" s="11">
        <v>620</v>
      </c>
      <c r="K16" s="187">
        <f t="shared" si="1"/>
        <v>1429</v>
      </c>
      <c r="L16" s="11">
        <v>498</v>
      </c>
      <c r="M16" s="11">
        <v>528</v>
      </c>
      <c r="N16" s="187">
        <f t="shared" si="2"/>
        <v>1026</v>
      </c>
      <c r="O16" s="156">
        <f t="shared" si="10"/>
        <v>2351</v>
      </c>
      <c r="P16" s="156">
        <f t="shared" si="11"/>
        <v>2201</v>
      </c>
      <c r="Q16" s="157">
        <f t="shared" si="3"/>
        <v>4552</v>
      </c>
      <c r="R16" s="177"/>
      <c r="S16" s="11">
        <v>152</v>
      </c>
      <c r="T16" s="11">
        <v>308</v>
      </c>
      <c r="U16" s="187">
        <f t="shared" si="4"/>
        <v>460</v>
      </c>
      <c r="V16" s="11">
        <v>291</v>
      </c>
      <c r="W16" s="11">
        <v>142</v>
      </c>
      <c r="X16" s="187">
        <f t="shared" si="5"/>
        <v>433</v>
      </c>
      <c r="Y16" s="11">
        <v>357</v>
      </c>
      <c r="Z16" s="11">
        <v>285</v>
      </c>
      <c r="AA16" s="187">
        <f t="shared" si="6"/>
        <v>642</v>
      </c>
      <c r="AB16" s="11">
        <v>240</v>
      </c>
      <c r="AC16" s="11">
        <v>239</v>
      </c>
      <c r="AD16" s="187">
        <f t="shared" si="7"/>
        <v>479</v>
      </c>
      <c r="AE16" s="156">
        <f t="shared" si="12"/>
        <v>1040</v>
      </c>
      <c r="AF16" s="156">
        <f t="shared" si="13"/>
        <v>974</v>
      </c>
      <c r="AG16" s="157">
        <f t="shared" si="8"/>
        <v>2014</v>
      </c>
      <c r="AH16" s="177"/>
      <c r="AI16" s="11">
        <v>250</v>
      </c>
      <c r="AJ16" s="11">
        <v>101</v>
      </c>
      <c r="AK16" s="11">
        <v>189</v>
      </c>
      <c r="AL16" s="11">
        <v>122</v>
      </c>
      <c r="AM16" s="157">
        <f t="shared" si="14"/>
        <v>662</v>
      </c>
      <c r="AN16" s="177"/>
      <c r="AO16" s="11">
        <v>564</v>
      </c>
      <c r="AP16" s="11">
        <v>488</v>
      </c>
      <c r="AQ16" s="11">
        <v>614</v>
      </c>
      <c r="AR16" s="11">
        <v>403</v>
      </c>
      <c r="AS16" s="157">
        <f t="shared" si="15"/>
        <v>2069</v>
      </c>
      <c r="AT16" s="27"/>
    </row>
    <row r="17" spans="1:46" x14ac:dyDescent="0.25">
      <c r="A17" s="26"/>
      <c r="B17" s="37" t="s">
        <v>17</v>
      </c>
      <c r="C17" s="11">
        <v>308</v>
      </c>
      <c r="D17" s="11">
        <v>690</v>
      </c>
      <c r="E17" s="187">
        <f t="shared" si="9"/>
        <v>998</v>
      </c>
      <c r="F17" s="11">
        <v>761</v>
      </c>
      <c r="G17" s="11">
        <v>359</v>
      </c>
      <c r="H17" s="187">
        <f t="shared" si="0"/>
        <v>1120</v>
      </c>
      <c r="I17" s="11">
        <v>811</v>
      </c>
      <c r="J17" s="11">
        <v>668</v>
      </c>
      <c r="K17" s="187">
        <f t="shared" si="1"/>
        <v>1479</v>
      </c>
      <c r="L17" s="11">
        <v>484</v>
      </c>
      <c r="M17" s="11">
        <v>547</v>
      </c>
      <c r="N17" s="187">
        <f t="shared" si="2"/>
        <v>1031</v>
      </c>
      <c r="O17" s="156">
        <f t="shared" si="10"/>
        <v>2364</v>
      </c>
      <c r="P17" s="156">
        <f t="shared" si="11"/>
        <v>2264</v>
      </c>
      <c r="Q17" s="157">
        <f t="shared" si="3"/>
        <v>4628</v>
      </c>
      <c r="R17" s="177"/>
      <c r="S17" s="11">
        <v>130</v>
      </c>
      <c r="T17" s="11">
        <v>279</v>
      </c>
      <c r="U17" s="187">
        <f t="shared" si="4"/>
        <v>409</v>
      </c>
      <c r="V17" s="11">
        <v>293</v>
      </c>
      <c r="W17" s="11">
        <v>131</v>
      </c>
      <c r="X17" s="187">
        <f t="shared" si="5"/>
        <v>424</v>
      </c>
      <c r="Y17" s="11">
        <v>397</v>
      </c>
      <c r="Z17" s="11">
        <v>269</v>
      </c>
      <c r="AA17" s="187">
        <f t="shared" si="6"/>
        <v>666</v>
      </c>
      <c r="AB17" s="11">
        <v>177</v>
      </c>
      <c r="AC17" s="11">
        <v>226</v>
      </c>
      <c r="AD17" s="187">
        <f t="shared" si="7"/>
        <v>403</v>
      </c>
      <c r="AE17" s="156">
        <f t="shared" si="12"/>
        <v>997</v>
      </c>
      <c r="AF17" s="156">
        <f t="shared" si="13"/>
        <v>905</v>
      </c>
      <c r="AG17" s="157">
        <f t="shared" si="8"/>
        <v>1902</v>
      </c>
      <c r="AH17" s="177"/>
      <c r="AI17" s="11">
        <v>236</v>
      </c>
      <c r="AJ17" s="11">
        <v>104</v>
      </c>
      <c r="AK17" s="11">
        <v>184</v>
      </c>
      <c r="AL17" s="11">
        <v>133</v>
      </c>
      <c r="AM17" s="157">
        <f t="shared" si="14"/>
        <v>657</v>
      </c>
      <c r="AN17" s="177"/>
      <c r="AO17" s="11">
        <v>545</v>
      </c>
      <c r="AP17" s="11">
        <v>512</v>
      </c>
      <c r="AQ17" s="11">
        <v>623</v>
      </c>
      <c r="AR17" s="11">
        <v>449</v>
      </c>
      <c r="AS17" s="157">
        <f t="shared" si="15"/>
        <v>2129</v>
      </c>
      <c r="AT17" s="27"/>
    </row>
    <row r="18" spans="1:46" x14ac:dyDescent="0.25">
      <c r="A18" s="26"/>
      <c r="B18" s="37" t="s">
        <v>18</v>
      </c>
      <c r="C18" s="11">
        <v>318</v>
      </c>
      <c r="D18" s="11">
        <v>694</v>
      </c>
      <c r="E18" s="187">
        <f t="shared" si="9"/>
        <v>1012</v>
      </c>
      <c r="F18" s="11">
        <v>784</v>
      </c>
      <c r="G18" s="11">
        <v>426</v>
      </c>
      <c r="H18" s="187">
        <f t="shared" si="0"/>
        <v>1210</v>
      </c>
      <c r="I18" s="11">
        <v>848</v>
      </c>
      <c r="J18" s="11">
        <v>731</v>
      </c>
      <c r="K18" s="187">
        <f t="shared" si="1"/>
        <v>1579</v>
      </c>
      <c r="L18" s="11">
        <v>465</v>
      </c>
      <c r="M18" s="11">
        <v>571</v>
      </c>
      <c r="N18" s="187">
        <f t="shared" si="2"/>
        <v>1036</v>
      </c>
      <c r="O18" s="156">
        <f t="shared" si="10"/>
        <v>2415</v>
      </c>
      <c r="P18" s="156">
        <f t="shared" si="11"/>
        <v>2422</v>
      </c>
      <c r="Q18" s="157">
        <f t="shared" si="3"/>
        <v>4837</v>
      </c>
      <c r="R18" s="177"/>
      <c r="S18" s="11">
        <v>139</v>
      </c>
      <c r="T18" s="11">
        <v>327</v>
      </c>
      <c r="U18" s="187">
        <f t="shared" si="4"/>
        <v>466</v>
      </c>
      <c r="V18" s="11">
        <v>326</v>
      </c>
      <c r="W18" s="11">
        <v>177</v>
      </c>
      <c r="X18" s="187">
        <f t="shared" si="5"/>
        <v>503</v>
      </c>
      <c r="Y18" s="11">
        <v>385</v>
      </c>
      <c r="Z18" s="11">
        <v>319</v>
      </c>
      <c r="AA18" s="187">
        <f t="shared" si="6"/>
        <v>704</v>
      </c>
      <c r="AB18" s="11">
        <v>196</v>
      </c>
      <c r="AC18" s="11">
        <v>245</v>
      </c>
      <c r="AD18" s="187">
        <f t="shared" si="7"/>
        <v>441</v>
      </c>
      <c r="AE18" s="156">
        <f t="shared" si="12"/>
        <v>1046</v>
      </c>
      <c r="AF18" s="156">
        <f t="shared" si="13"/>
        <v>1068</v>
      </c>
      <c r="AG18" s="157">
        <f t="shared" si="8"/>
        <v>2114</v>
      </c>
      <c r="AH18" s="177"/>
      <c r="AI18" s="11">
        <v>189</v>
      </c>
      <c r="AJ18" s="11">
        <v>84</v>
      </c>
      <c r="AK18" s="11">
        <v>157</v>
      </c>
      <c r="AL18" s="11">
        <v>112</v>
      </c>
      <c r="AM18" s="157">
        <f t="shared" si="14"/>
        <v>542</v>
      </c>
      <c r="AN18" s="177"/>
      <c r="AO18" s="11">
        <v>507</v>
      </c>
      <c r="AP18" s="11">
        <v>476</v>
      </c>
      <c r="AQ18" s="11">
        <v>565</v>
      </c>
      <c r="AR18" s="11">
        <v>381</v>
      </c>
      <c r="AS18" s="157">
        <f t="shared" si="15"/>
        <v>1929</v>
      </c>
      <c r="AT18" s="27"/>
    </row>
    <row r="19" spans="1:46" x14ac:dyDescent="0.25">
      <c r="A19" s="26"/>
      <c r="B19" s="37" t="s">
        <v>19</v>
      </c>
      <c r="C19" s="11">
        <v>258</v>
      </c>
      <c r="D19" s="11">
        <v>635</v>
      </c>
      <c r="E19" s="187">
        <f t="shared" si="9"/>
        <v>893</v>
      </c>
      <c r="F19" s="11">
        <v>770</v>
      </c>
      <c r="G19" s="11">
        <v>370</v>
      </c>
      <c r="H19" s="187">
        <f t="shared" si="0"/>
        <v>1140</v>
      </c>
      <c r="I19" s="11">
        <v>823</v>
      </c>
      <c r="J19" s="11">
        <v>707</v>
      </c>
      <c r="K19" s="187">
        <f t="shared" si="1"/>
        <v>1530</v>
      </c>
      <c r="L19" s="11">
        <v>465</v>
      </c>
      <c r="M19" s="11">
        <v>506</v>
      </c>
      <c r="N19" s="187">
        <f t="shared" si="2"/>
        <v>971</v>
      </c>
      <c r="O19" s="156">
        <f t="shared" si="10"/>
        <v>2316</v>
      </c>
      <c r="P19" s="156">
        <f t="shared" si="11"/>
        <v>2218</v>
      </c>
      <c r="Q19" s="157">
        <f t="shared" si="3"/>
        <v>4534</v>
      </c>
      <c r="R19" s="177"/>
      <c r="S19" s="11">
        <v>142</v>
      </c>
      <c r="T19" s="11">
        <v>283</v>
      </c>
      <c r="U19" s="187">
        <f t="shared" si="4"/>
        <v>425</v>
      </c>
      <c r="V19" s="11">
        <v>288</v>
      </c>
      <c r="W19" s="11">
        <v>165</v>
      </c>
      <c r="X19" s="187">
        <f t="shared" si="5"/>
        <v>453</v>
      </c>
      <c r="Y19" s="11">
        <v>386</v>
      </c>
      <c r="Z19" s="11">
        <v>301</v>
      </c>
      <c r="AA19" s="187">
        <f t="shared" si="6"/>
        <v>687</v>
      </c>
      <c r="AB19" s="11">
        <v>197</v>
      </c>
      <c r="AC19" s="11">
        <v>265</v>
      </c>
      <c r="AD19" s="187">
        <f t="shared" si="7"/>
        <v>462</v>
      </c>
      <c r="AE19" s="156">
        <f t="shared" si="12"/>
        <v>1013</v>
      </c>
      <c r="AF19" s="156">
        <f t="shared" si="13"/>
        <v>1014</v>
      </c>
      <c r="AG19" s="157">
        <f t="shared" si="8"/>
        <v>2027</v>
      </c>
      <c r="AH19" s="177"/>
      <c r="AI19" s="11">
        <v>234</v>
      </c>
      <c r="AJ19" s="11">
        <v>82</v>
      </c>
      <c r="AK19" s="11">
        <v>168</v>
      </c>
      <c r="AL19" s="11">
        <v>123</v>
      </c>
      <c r="AM19" s="157">
        <f t="shared" si="14"/>
        <v>607</v>
      </c>
      <c r="AN19" s="177"/>
      <c r="AO19" s="11">
        <v>513</v>
      </c>
      <c r="AP19" s="11">
        <v>473</v>
      </c>
      <c r="AQ19" s="11">
        <v>538</v>
      </c>
      <c r="AR19" s="11">
        <v>404</v>
      </c>
      <c r="AS19" s="157">
        <f t="shared" si="15"/>
        <v>1928</v>
      </c>
      <c r="AT19" s="27"/>
    </row>
    <row r="20" spans="1:46" x14ac:dyDescent="0.25">
      <c r="A20" s="26"/>
      <c r="B20" s="37" t="s">
        <v>20</v>
      </c>
      <c r="C20" s="11">
        <v>283</v>
      </c>
      <c r="D20" s="11">
        <v>585</v>
      </c>
      <c r="E20" s="187">
        <f t="shared" si="9"/>
        <v>868</v>
      </c>
      <c r="F20" s="11">
        <v>754</v>
      </c>
      <c r="G20" s="11">
        <v>355</v>
      </c>
      <c r="H20" s="187">
        <f t="shared" si="0"/>
        <v>1109</v>
      </c>
      <c r="I20" s="11">
        <v>842</v>
      </c>
      <c r="J20" s="11">
        <v>606</v>
      </c>
      <c r="K20" s="187">
        <f t="shared" si="1"/>
        <v>1448</v>
      </c>
      <c r="L20" s="11">
        <v>488</v>
      </c>
      <c r="M20" s="11">
        <v>518</v>
      </c>
      <c r="N20" s="187">
        <f t="shared" si="2"/>
        <v>1006</v>
      </c>
      <c r="O20" s="156">
        <f t="shared" si="10"/>
        <v>2367</v>
      </c>
      <c r="P20" s="156">
        <f t="shared" si="11"/>
        <v>2064</v>
      </c>
      <c r="Q20" s="157">
        <f t="shared" si="3"/>
        <v>4431</v>
      </c>
      <c r="R20" s="177"/>
      <c r="S20" s="11">
        <v>142</v>
      </c>
      <c r="T20" s="11">
        <v>299</v>
      </c>
      <c r="U20" s="187">
        <f t="shared" si="4"/>
        <v>441</v>
      </c>
      <c r="V20" s="11">
        <v>290</v>
      </c>
      <c r="W20" s="11">
        <v>158</v>
      </c>
      <c r="X20" s="187">
        <f t="shared" si="5"/>
        <v>448</v>
      </c>
      <c r="Y20" s="11">
        <v>338</v>
      </c>
      <c r="Z20" s="11">
        <v>271</v>
      </c>
      <c r="AA20" s="187">
        <f t="shared" si="6"/>
        <v>609</v>
      </c>
      <c r="AB20" s="11">
        <v>196</v>
      </c>
      <c r="AC20" s="11">
        <v>199</v>
      </c>
      <c r="AD20" s="187">
        <f t="shared" si="7"/>
        <v>395</v>
      </c>
      <c r="AE20" s="156">
        <f t="shared" si="12"/>
        <v>966</v>
      </c>
      <c r="AF20" s="156">
        <f t="shared" si="13"/>
        <v>927</v>
      </c>
      <c r="AG20" s="157">
        <f t="shared" si="8"/>
        <v>1893</v>
      </c>
      <c r="AH20" s="177"/>
      <c r="AI20" s="11">
        <v>210</v>
      </c>
      <c r="AJ20" s="11">
        <v>90</v>
      </c>
      <c r="AK20" s="11">
        <v>179</v>
      </c>
      <c r="AL20" s="11">
        <v>121</v>
      </c>
      <c r="AM20" s="157">
        <f t="shared" si="14"/>
        <v>600</v>
      </c>
      <c r="AN20" s="177"/>
      <c r="AO20" s="11">
        <v>519</v>
      </c>
      <c r="AP20" s="11">
        <v>456</v>
      </c>
      <c r="AQ20" s="11">
        <v>539</v>
      </c>
      <c r="AR20" s="11">
        <v>370</v>
      </c>
      <c r="AS20" s="157">
        <f t="shared" si="15"/>
        <v>1884</v>
      </c>
      <c r="AT20" s="27"/>
    </row>
    <row r="21" spans="1:46" x14ac:dyDescent="0.25">
      <c r="A21" s="26"/>
      <c r="B21" s="37" t="s">
        <v>21</v>
      </c>
      <c r="C21" s="11">
        <v>332</v>
      </c>
      <c r="D21" s="11">
        <v>634</v>
      </c>
      <c r="E21" s="187">
        <f t="shared" si="9"/>
        <v>966</v>
      </c>
      <c r="F21" s="11">
        <v>749</v>
      </c>
      <c r="G21" s="11">
        <v>363</v>
      </c>
      <c r="H21" s="187">
        <f t="shared" si="0"/>
        <v>1112</v>
      </c>
      <c r="I21" s="11">
        <v>870</v>
      </c>
      <c r="J21" s="11">
        <v>717</v>
      </c>
      <c r="K21" s="187">
        <f t="shared" si="1"/>
        <v>1587</v>
      </c>
      <c r="L21" s="11">
        <v>488</v>
      </c>
      <c r="M21" s="11">
        <v>514</v>
      </c>
      <c r="N21" s="187">
        <f t="shared" si="2"/>
        <v>1002</v>
      </c>
      <c r="O21" s="156">
        <f t="shared" si="10"/>
        <v>2439</v>
      </c>
      <c r="P21" s="156">
        <f t="shared" si="11"/>
        <v>2228</v>
      </c>
      <c r="Q21" s="157">
        <f t="shared" si="3"/>
        <v>4667</v>
      </c>
      <c r="R21" s="177"/>
      <c r="S21" s="11">
        <v>144</v>
      </c>
      <c r="T21" s="11">
        <v>277</v>
      </c>
      <c r="U21" s="187">
        <f t="shared" si="4"/>
        <v>421</v>
      </c>
      <c r="V21" s="11">
        <v>323</v>
      </c>
      <c r="W21" s="11">
        <v>157</v>
      </c>
      <c r="X21" s="187">
        <f t="shared" si="5"/>
        <v>480</v>
      </c>
      <c r="Y21" s="11">
        <v>369</v>
      </c>
      <c r="Z21" s="11">
        <v>291</v>
      </c>
      <c r="AA21" s="187">
        <f t="shared" si="6"/>
        <v>660</v>
      </c>
      <c r="AB21" s="11">
        <v>174</v>
      </c>
      <c r="AC21" s="11">
        <v>208</v>
      </c>
      <c r="AD21" s="187">
        <f t="shared" si="7"/>
        <v>382</v>
      </c>
      <c r="AE21" s="156">
        <f t="shared" si="12"/>
        <v>1010</v>
      </c>
      <c r="AF21" s="156">
        <f t="shared" si="13"/>
        <v>933</v>
      </c>
      <c r="AG21" s="157">
        <f t="shared" si="8"/>
        <v>1943</v>
      </c>
      <c r="AH21" s="177"/>
      <c r="AI21" s="11">
        <v>236</v>
      </c>
      <c r="AJ21" s="11">
        <v>84</v>
      </c>
      <c r="AK21" s="11">
        <v>183</v>
      </c>
      <c r="AL21" s="11">
        <v>117</v>
      </c>
      <c r="AM21" s="157">
        <f t="shared" si="14"/>
        <v>620</v>
      </c>
      <c r="AN21" s="177"/>
      <c r="AO21" s="11">
        <v>545</v>
      </c>
      <c r="AP21" s="11">
        <v>506</v>
      </c>
      <c r="AQ21" s="11">
        <v>603</v>
      </c>
      <c r="AR21" s="11">
        <v>392</v>
      </c>
      <c r="AS21" s="157">
        <f t="shared" si="15"/>
        <v>2046</v>
      </c>
      <c r="AT21" s="27"/>
    </row>
    <row r="22" spans="1:46" x14ac:dyDescent="0.25">
      <c r="A22" s="26"/>
      <c r="B22" s="37" t="s">
        <v>22</v>
      </c>
      <c r="C22" s="11">
        <v>287</v>
      </c>
      <c r="D22" s="11">
        <v>607</v>
      </c>
      <c r="E22" s="187">
        <f t="shared" si="9"/>
        <v>894</v>
      </c>
      <c r="F22" s="11">
        <v>767</v>
      </c>
      <c r="G22" s="11">
        <v>342</v>
      </c>
      <c r="H22" s="187">
        <f t="shared" si="0"/>
        <v>1109</v>
      </c>
      <c r="I22" s="11">
        <v>911</v>
      </c>
      <c r="J22" s="11">
        <v>610</v>
      </c>
      <c r="K22" s="187">
        <f t="shared" si="1"/>
        <v>1521</v>
      </c>
      <c r="L22" s="11">
        <v>485</v>
      </c>
      <c r="M22" s="11">
        <v>504</v>
      </c>
      <c r="N22" s="187">
        <f t="shared" si="2"/>
        <v>989</v>
      </c>
      <c r="O22" s="156">
        <f t="shared" si="10"/>
        <v>2450</v>
      </c>
      <c r="P22" s="156">
        <f t="shared" si="11"/>
        <v>2063</v>
      </c>
      <c r="Q22" s="157">
        <f t="shared" si="3"/>
        <v>4513</v>
      </c>
      <c r="R22" s="177"/>
      <c r="S22" s="11">
        <v>147</v>
      </c>
      <c r="T22" s="11">
        <v>281</v>
      </c>
      <c r="U22" s="187">
        <f t="shared" si="4"/>
        <v>428</v>
      </c>
      <c r="V22" s="11">
        <v>312</v>
      </c>
      <c r="W22" s="11">
        <v>140</v>
      </c>
      <c r="X22" s="187">
        <f t="shared" si="5"/>
        <v>452</v>
      </c>
      <c r="Y22" s="11">
        <v>385</v>
      </c>
      <c r="Z22" s="11">
        <v>268</v>
      </c>
      <c r="AA22" s="187">
        <f t="shared" si="6"/>
        <v>653</v>
      </c>
      <c r="AB22" s="11">
        <v>208</v>
      </c>
      <c r="AC22" s="11">
        <v>194</v>
      </c>
      <c r="AD22" s="187">
        <f t="shared" si="7"/>
        <v>402</v>
      </c>
      <c r="AE22" s="156">
        <f t="shared" si="12"/>
        <v>1052</v>
      </c>
      <c r="AF22" s="156">
        <f t="shared" si="13"/>
        <v>883</v>
      </c>
      <c r="AG22" s="157">
        <f t="shared" si="8"/>
        <v>1935</v>
      </c>
      <c r="AH22" s="177"/>
      <c r="AI22" s="11">
        <v>212</v>
      </c>
      <c r="AJ22" s="11">
        <v>97</v>
      </c>
      <c r="AK22" s="11">
        <v>192</v>
      </c>
      <c r="AL22" s="11">
        <v>151</v>
      </c>
      <c r="AM22" s="157">
        <f t="shared" si="14"/>
        <v>652</v>
      </c>
      <c r="AN22" s="177"/>
      <c r="AO22" s="11">
        <v>519</v>
      </c>
      <c r="AP22" s="11">
        <v>513</v>
      </c>
      <c r="AQ22" s="11">
        <v>649</v>
      </c>
      <c r="AR22" s="11">
        <v>427</v>
      </c>
      <c r="AS22" s="157">
        <f t="shared" si="15"/>
        <v>2108</v>
      </c>
      <c r="AT22" s="27"/>
    </row>
    <row r="23" spans="1:46" x14ac:dyDescent="0.25">
      <c r="A23" s="28"/>
      <c r="B23" s="38" t="s">
        <v>23</v>
      </c>
      <c r="C23" s="12">
        <v>339</v>
      </c>
      <c r="D23" s="12">
        <v>674</v>
      </c>
      <c r="E23" s="188">
        <f t="shared" si="9"/>
        <v>1013</v>
      </c>
      <c r="F23" s="12">
        <v>761</v>
      </c>
      <c r="G23" s="12">
        <v>351</v>
      </c>
      <c r="H23" s="188">
        <f t="shared" si="0"/>
        <v>1112</v>
      </c>
      <c r="I23" s="12">
        <v>952</v>
      </c>
      <c r="J23" s="12">
        <v>666</v>
      </c>
      <c r="K23" s="188">
        <f t="shared" si="1"/>
        <v>1618</v>
      </c>
      <c r="L23" s="12">
        <v>475</v>
      </c>
      <c r="M23" s="12">
        <v>558</v>
      </c>
      <c r="N23" s="188">
        <f t="shared" si="2"/>
        <v>1033</v>
      </c>
      <c r="O23" s="160">
        <f t="shared" si="10"/>
        <v>2527</v>
      </c>
      <c r="P23" s="160">
        <f t="shared" si="11"/>
        <v>2249</v>
      </c>
      <c r="Q23" s="159">
        <f t="shared" si="3"/>
        <v>4776</v>
      </c>
      <c r="R23" s="178"/>
      <c r="S23" s="12">
        <v>150</v>
      </c>
      <c r="T23" s="12">
        <v>293</v>
      </c>
      <c r="U23" s="188">
        <f t="shared" si="4"/>
        <v>443</v>
      </c>
      <c r="V23" s="12">
        <v>315</v>
      </c>
      <c r="W23" s="12">
        <v>161</v>
      </c>
      <c r="X23" s="188">
        <f t="shared" si="5"/>
        <v>476</v>
      </c>
      <c r="Y23" s="12">
        <v>397</v>
      </c>
      <c r="Z23" s="12">
        <v>312</v>
      </c>
      <c r="AA23" s="188">
        <f t="shared" si="6"/>
        <v>709</v>
      </c>
      <c r="AB23" s="12">
        <v>254</v>
      </c>
      <c r="AC23" s="12">
        <v>234</v>
      </c>
      <c r="AD23" s="188">
        <f t="shared" si="7"/>
        <v>488</v>
      </c>
      <c r="AE23" s="160">
        <f t="shared" si="12"/>
        <v>1116</v>
      </c>
      <c r="AF23" s="160">
        <f t="shared" si="13"/>
        <v>1000</v>
      </c>
      <c r="AG23" s="159">
        <f t="shared" si="8"/>
        <v>2116</v>
      </c>
      <c r="AH23" s="178"/>
      <c r="AI23" s="12">
        <v>207</v>
      </c>
      <c r="AJ23" s="12">
        <v>100</v>
      </c>
      <c r="AK23" s="12">
        <v>195</v>
      </c>
      <c r="AL23" s="12">
        <v>129</v>
      </c>
      <c r="AM23" s="159">
        <f t="shared" si="14"/>
        <v>631</v>
      </c>
      <c r="AN23" s="178"/>
      <c r="AO23" s="12">
        <v>492</v>
      </c>
      <c r="AP23" s="12">
        <v>491</v>
      </c>
      <c r="AQ23" s="12">
        <v>537</v>
      </c>
      <c r="AR23" s="12">
        <v>388</v>
      </c>
      <c r="AS23" s="159">
        <f t="shared" si="15"/>
        <v>1908</v>
      </c>
      <c r="AT23" s="27"/>
    </row>
    <row r="24" spans="1:46" x14ac:dyDescent="0.25">
      <c r="A24" s="26" t="s">
        <v>24</v>
      </c>
      <c r="B24" s="37" t="s">
        <v>12</v>
      </c>
      <c r="C24" s="11">
        <v>376</v>
      </c>
      <c r="D24" s="11">
        <v>683</v>
      </c>
      <c r="E24" s="187">
        <f t="shared" si="9"/>
        <v>1059</v>
      </c>
      <c r="F24" s="11">
        <v>724</v>
      </c>
      <c r="G24" s="11">
        <v>387</v>
      </c>
      <c r="H24" s="187">
        <f t="shared" si="0"/>
        <v>1111</v>
      </c>
      <c r="I24" s="11">
        <v>947</v>
      </c>
      <c r="J24" s="11">
        <v>737</v>
      </c>
      <c r="K24" s="187">
        <f t="shared" si="1"/>
        <v>1684</v>
      </c>
      <c r="L24" s="11">
        <v>586</v>
      </c>
      <c r="M24" s="11">
        <v>566</v>
      </c>
      <c r="N24" s="187">
        <f t="shared" si="2"/>
        <v>1152</v>
      </c>
      <c r="O24" s="156">
        <f t="shared" si="10"/>
        <v>2633</v>
      </c>
      <c r="P24" s="156">
        <f t="shared" si="11"/>
        <v>2373</v>
      </c>
      <c r="Q24" s="157">
        <f t="shared" si="3"/>
        <v>5006</v>
      </c>
      <c r="R24" s="177"/>
      <c r="S24" s="11">
        <v>156</v>
      </c>
      <c r="T24" s="11">
        <v>328</v>
      </c>
      <c r="U24" s="187">
        <f t="shared" si="4"/>
        <v>484</v>
      </c>
      <c r="V24" s="11">
        <v>359</v>
      </c>
      <c r="W24" s="11">
        <v>153</v>
      </c>
      <c r="X24" s="187">
        <f t="shared" si="5"/>
        <v>512</v>
      </c>
      <c r="Y24" s="11">
        <v>421</v>
      </c>
      <c r="Z24" s="11">
        <v>311</v>
      </c>
      <c r="AA24" s="187">
        <f t="shared" si="6"/>
        <v>732</v>
      </c>
      <c r="AB24" s="11">
        <v>238</v>
      </c>
      <c r="AC24" s="11">
        <v>226</v>
      </c>
      <c r="AD24" s="187">
        <f t="shared" si="7"/>
        <v>464</v>
      </c>
      <c r="AE24" s="156">
        <f t="shared" si="12"/>
        <v>1174</v>
      </c>
      <c r="AF24" s="156">
        <f t="shared" si="13"/>
        <v>1018</v>
      </c>
      <c r="AG24" s="157">
        <f t="shared" si="8"/>
        <v>2192</v>
      </c>
      <c r="AH24" s="177"/>
      <c r="AI24" s="11">
        <v>264</v>
      </c>
      <c r="AJ24" s="11">
        <v>98</v>
      </c>
      <c r="AK24" s="11">
        <v>238</v>
      </c>
      <c r="AL24" s="11">
        <v>142</v>
      </c>
      <c r="AM24" s="157">
        <f t="shared" si="14"/>
        <v>742</v>
      </c>
      <c r="AN24" s="177"/>
      <c r="AO24" s="11">
        <v>587</v>
      </c>
      <c r="AP24" s="11">
        <v>540</v>
      </c>
      <c r="AQ24" s="11">
        <v>675</v>
      </c>
      <c r="AR24" s="11">
        <v>393</v>
      </c>
      <c r="AS24" s="157">
        <f t="shared" si="15"/>
        <v>2195</v>
      </c>
      <c r="AT24" s="27"/>
    </row>
    <row r="25" spans="1:46" x14ac:dyDescent="0.25">
      <c r="A25" s="26"/>
      <c r="B25" s="37" t="s">
        <v>13</v>
      </c>
      <c r="C25" s="11">
        <v>332</v>
      </c>
      <c r="D25" s="11">
        <v>623</v>
      </c>
      <c r="E25" s="187">
        <f t="shared" si="9"/>
        <v>955</v>
      </c>
      <c r="F25" s="11">
        <v>771</v>
      </c>
      <c r="G25" s="11">
        <v>344</v>
      </c>
      <c r="H25" s="187">
        <f t="shared" si="0"/>
        <v>1115</v>
      </c>
      <c r="I25" s="11">
        <v>882</v>
      </c>
      <c r="J25" s="11">
        <v>625</v>
      </c>
      <c r="K25" s="187">
        <f t="shared" si="1"/>
        <v>1507</v>
      </c>
      <c r="L25" s="11">
        <v>497</v>
      </c>
      <c r="M25" s="11">
        <v>550</v>
      </c>
      <c r="N25" s="187">
        <f t="shared" si="2"/>
        <v>1047</v>
      </c>
      <c r="O25" s="156">
        <f t="shared" si="10"/>
        <v>2482</v>
      </c>
      <c r="P25" s="156">
        <f t="shared" si="11"/>
        <v>2142</v>
      </c>
      <c r="Q25" s="157">
        <f t="shared" si="3"/>
        <v>4624</v>
      </c>
      <c r="R25" s="177"/>
      <c r="S25" s="11">
        <v>145</v>
      </c>
      <c r="T25" s="11">
        <v>313</v>
      </c>
      <c r="U25" s="187">
        <f t="shared" si="4"/>
        <v>458</v>
      </c>
      <c r="V25" s="11">
        <v>305</v>
      </c>
      <c r="W25" s="11">
        <v>140</v>
      </c>
      <c r="X25" s="187">
        <f t="shared" si="5"/>
        <v>445</v>
      </c>
      <c r="Y25" s="11">
        <v>385</v>
      </c>
      <c r="Z25" s="11">
        <v>272</v>
      </c>
      <c r="AA25" s="187">
        <f t="shared" si="6"/>
        <v>657</v>
      </c>
      <c r="AB25" s="11">
        <v>237</v>
      </c>
      <c r="AC25" s="11">
        <v>228</v>
      </c>
      <c r="AD25" s="187">
        <f t="shared" si="7"/>
        <v>465</v>
      </c>
      <c r="AE25" s="156">
        <f t="shared" si="12"/>
        <v>1072</v>
      </c>
      <c r="AF25" s="156">
        <f t="shared" si="13"/>
        <v>953</v>
      </c>
      <c r="AG25" s="157">
        <f t="shared" si="8"/>
        <v>2025</v>
      </c>
      <c r="AH25" s="177"/>
      <c r="AI25" s="11">
        <v>240</v>
      </c>
      <c r="AJ25" s="11">
        <v>97</v>
      </c>
      <c r="AK25" s="11">
        <v>236</v>
      </c>
      <c r="AL25" s="11">
        <v>147</v>
      </c>
      <c r="AM25" s="157">
        <f t="shared" si="14"/>
        <v>720</v>
      </c>
      <c r="AN25" s="177"/>
      <c r="AO25" s="11">
        <v>550</v>
      </c>
      <c r="AP25" s="11">
        <v>474</v>
      </c>
      <c r="AQ25" s="11">
        <v>644</v>
      </c>
      <c r="AR25" s="11">
        <v>407</v>
      </c>
      <c r="AS25" s="157">
        <f t="shared" si="15"/>
        <v>2075</v>
      </c>
      <c r="AT25" s="27"/>
    </row>
    <row r="26" spans="1:46" x14ac:dyDescent="0.25">
      <c r="A26" s="26"/>
      <c r="B26" s="37" t="s">
        <v>14</v>
      </c>
      <c r="C26" s="11">
        <v>334</v>
      </c>
      <c r="D26" s="11">
        <v>706</v>
      </c>
      <c r="E26" s="187">
        <f t="shared" si="9"/>
        <v>1040</v>
      </c>
      <c r="F26" s="11">
        <v>803</v>
      </c>
      <c r="G26" s="11">
        <v>379</v>
      </c>
      <c r="H26" s="187">
        <f t="shared" si="0"/>
        <v>1182</v>
      </c>
      <c r="I26" s="11">
        <v>842</v>
      </c>
      <c r="J26" s="11">
        <v>714</v>
      </c>
      <c r="K26" s="187">
        <f t="shared" si="1"/>
        <v>1556</v>
      </c>
      <c r="L26" s="11">
        <v>529</v>
      </c>
      <c r="M26" s="11">
        <v>547</v>
      </c>
      <c r="N26" s="187">
        <f t="shared" si="2"/>
        <v>1076</v>
      </c>
      <c r="O26" s="156">
        <f t="shared" si="10"/>
        <v>2508</v>
      </c>
      <c r="P26" s="156">
        <f t="shared" si="11"/>
        <v>2346</v>
      </c>
      <c r="Q26" s="157">
        <f t="shared" si="3"/>
        <v>4854</v>
      </c>
      <c r="R26" s="177"/>
      <c r="S26" s="11">
        <v>174</v>
      </c>
      <c r="T26" s="11">
        <v>294</v>
      </c>
      <c r="U26" s="187">
        <f t="shared" si="4"/>
        <v>468</v>
      </c>
      <c r="V26" s="11">
        <v>352</v>
      </c>
      <c r="W26" s="11">
        <v>153</v>
      </c>
      <c r="X26" s="187">
        <f t="shared" si="5"/>
        <v>505</v>
      </c>
      <c r="Y26" s="11">
        <v>400</v>
      </c>
      <c r="Z26" s="11">
        <v>344</v>
      </c>
      <c r="AA26" s="187">
        <f t="shared" si="6"/>
        <v>744</v>
      </c>
      <c r="AB26" s="11">
        <v>253</v>
      </c>
      <c r="AC26" s="11">
        <v>229</v>
      </c>
      <c r="AD26" s="187">
        <f t="shared" si="7"/>
        <v>482</v>
      </c>
      <c r="AE26" s="156">
        <f t="shared" si="12"/>
        <v>1179</v>
      </c>
      <c r="AF26" s="156">
        <f t="shared" si="13"/>
        <v>1020</v>
      </c>
      <c r="AG26" s="157">
        <f t="shared" si="8"/>
        <v>2199</v>
      </c>
      <c r="AH26" s="177"/>
      <c r="AI26" s="11">
        <v>210</v>
      </c>
      <c r="AJ26" s="11">
        <v>86</v>
      </c>
      <c r="AK26" s="11">
        <v>208</v>
      </c>
      <c r="AL26" s="11">
        <v>117</v>
      </c>
      <c r="AM26" s="157">
        <f t="shared" si="14"/>
        <v>621</v>
      </c>
      <c r="AN26" s="177"/>
      <c r="AO26" s="11">
        <v>552</v>
      </c>
      <c r="AP26" s="11">
        <v>496</v>
      </c>
      <c r="AQ26" s="11">
        <v>662</v>
      </c>
      <c r="AR26" s="11">
        <v>386</v>
      </c>
      <c r="AS26" s="157">
        <f t="shared" si="15"/>
        <v>2096</v>
      </c>
      <c r="AT26" s="27"/>
    </row>
    <row r="27" spans="1:46" x14ac:dyDescent="0.25">
      <c r="A27" s="26"/>
      <c r="B27" s="37" t="s">
        <v>15</v>
      </c>
      <c r="C27" s="11">
        <v>315</v>
      </c>
      <c r="D27" s="11">
        <v>673</v>
      </c>
      <c r="E27" s="187">
        <f t="shared" si="9"/>
        <v>988</v>
      </c>
      <c r="F27" s="11">
        <v>812</v>
      </c>
      <c r="G27" s="11">
        <v>344</v>
      </c>
      <c r="H27" s="187">
        <f t="shared" si="0"/>
        <v>1156</v>
      </c>
      <c r="I27" s="11">
        <v>851</v>
      </c>
      <c r="J27" s="11">
        <v>671</v>
      </c>
      <c r="K27" s="187">
        <f t="shared" si="1"/>
        <v>1522</v>
      </c>
      <c r="L27" s="11">
        <v>542</v>
      </c>
      <c r="M27" s="11">
        <v>536</v>
      </c>
      <c r="N27" s="187">
        <f t="shared" si="2"/>
        <v>1078</v>
      </c>
      <c r="O27" s="156">
        <f t="shared" si="10"/>
        <v>2520</v>
      </c>
      <c r="P27" s="156">
        <f t="shared" si="11"/>
        <v>2224</v>
      </c>
      <c r="Q27" s="157">
        <f t="shared" si="3"/>
        <v>4744</v>
      </c>
      <c r="R27" s="177"/>
      <c r="S27" s="11">
        <v>158</v>
      </c>
      <c r="T27" s="11">
        <v>292</v>
      </c>
      <c r="U27" s="187">
        <f t="shared" si="4"/>
        <v>450</v>
      </c>
      <c r="V27" s="11">
        <v>299</v>
      </c>
      <c r="W27" s="11">
        <v>156</v>
      </c>
      <c r="X27" s="187">
        <f t="shared" si="5"/>
        <v>455</v>
      </c>
      <c r="Y27" s="11">
        <v>362</v>
      </c>
      <c r="Z27" s="11">
        <v>296</v>
      </c>
      <c r="AA27" s="187">
        <f t="shared" si="6"/>
        <v>658</v>
      </c>
      <c r="AB27" s="11">
        <v>195</v>
      </c>
      <c r="AC27" s="11">
        <v>193</v>
      </c>
      <c r="AD27" s="187">
        <f t="shared" si="7"/>
        <v>388</v>
      </c>
      <c r="AE27" s="156">
        <f t="shared" si="12"/>
        <v>1014</v>
      </c>
      <c r="AF27" s="156">
        <f t="shared" si="13"/>
        <v>937</v>
      </c>
      <c r="AG27" s="157">
        <f t="shared" si="8"/>
        <v>1951</v>
      </c>
      <c r="AH27" s="177"/>
      <c r="AI27" s="11">
        <v>204</v>
      </c>
      <c r="AJ27" s="11">
        <v>92</v>
      </c>
      <c r="AK27" s="11">
        <v>206</v>
      </c>
      <c r="AL27" s="11">
        <v>101</v>
      </c>
      <c r="AM27" s="157">
        <f t="shared" si="14"/>
        <v>603</v>
      </c>
      <c r="AN27" s="177"/>
      <c r="AO27" s="11">
        <v>531</v>
      </c>
      <c r="AP27" s="11">
        <v>495</v>
      </c>
      <c r="AQ27" s="11">
        <v>518</v>
      </c>
      <c r="AR27" s="11">
        <v>379</v>
      </c>
      <c r="AS27" s="157">
        <f t="shared" si="15"/>
        <v>1923</v>
      </c>
      <c r="AT27" s="27"/>
    </row>
    <row r="28" spans="1:46" x14ac:dyDescent="0.25">
      <c r="A28" s="26"/>
      <c r="B28" s="37" t="s">
        <v>16</v>
      </c>
      <c r="C28" s="11">
        <v>328</v>
      </c>
      <c r="D28" s="11">
        <v>655</v>
      </c>
      <c r="E28" s="187">
        <f t="shared" si="9"/>
        <v>983</v>
      </c>
      <c r="F28" s="11">
        <v>782</v>
      </c>
      <c r="G28" s="11">
        <v>363</v>
      </c>
      <c r="H28" s="187">
        <f t="shared" si="0"/>
        <v>1145</v>
      </c>
      <c r="I28" s="11">
        <v>900</v>
      </c>
      <c r="J28" s="11">
        <v>696</v>
      </c>
      <c r="K28" s="187">
        <f t="shared" si="1"/>
        <v>1596</v>
      </c>
      <c r="L28" s="11">
        <v>507</v>
      </c>
      <c r="M28" s="11">
        <v>522</v>
      </c>
      <c r="N28" s="187">
        <f t="shared" si="2"/>
        <v>1029</v>
      </c>
      <c r="O28" s="156">
        <f t="shared" si="10"/>
        <v>2517</v>
      </c>
      <c r="P28" s="156">
        <f t="shared" si="11"/>
        <v>2236</v>
      </c>
      <c r="Q28" s="157">
        <f t="shared" si="3"/>
        <v>4753</v>
      </c>
      <c r="R28" s="177"/>
      <c r="S28" s="11">
        <v>161</v>
      </c>
      <c r="T28" s="11">
        <v>281</v>
      </c>
      <c r="U28" s="187">
        <f t="shared" si="4"/>
        <v>442</v>
      </c>
      <c r="V28" s="11">
        <v>335</v>
      </c>
      <c r="W28" s="11">
        <v>167</v>
      </c>
      <c r="X28" s="187">
        <f t="shared" si="5"/>
        <v>502</v>
      </c>
      <c r="Y28" s="11">
        <v>419</v>
      </c>
      <c r="Z28" s="11">
        <v>299</v>
      </c>
      <c r="AA28" s="187">
        <f t="shared" si="6"/>
        <v>718</v>
      </c>
      <c r="AB28" s="11">
        <v>234</v>
      </c>
      <c r="AC28" s="11">
        <v>228</v>
      </c>
      <c r="AD28" s="187">
        <f t="shared" si="7"/>
        <v>462</v>
      </c>
      <c r="AE28" s="156">
        <f t="shared" si="12"/>
        <v>1149</v>
      </c>
      <c r="AF28" s="156">
        <f t="shared" si="13"/>
        <v>975</v>
      </c>
      <c r="AG28" s="157">
        <f t="shared" si="8"/>
        <v>2124</v>
      </c>
      <c r="AH28" s="177"/>
      <c r="AI28" s="11">
        <v>235</v>
      </c>
      <c r="AJ28" s="11">
        <v>85</v>
      </c>
      <c r="AK28" s="11">
        <v>183</v>
      </c>
      <c r="AL28" s="11">
        <v>133</v>
      </c>
      <c r="AM28" s="157">
        <f t="shared" si="14"/>
        <v>636</v>
      </c>
      <c r="AN28" s="177"/>
      <c r="AO28" s="11">
        <v>539</v>
      </c>
      <c r="AP28" s="11">
        <v>505</v>
      </c>
      <c r="AQ28" s="11">
        <v>600</v>
      </c>
      <c r="AR28" s="11">
        <v>430</v>
      </c>
      <c r="AS28" s="157">
        <f t="shared" si="15"/>
        <v>2074</v>
      </c>
      <c r="AT28" s="27"/>
    </row>
    <row r="29" spans="1:46" x14ac:dyDescent="0.25">
      <c r="A29" s="26"/>
      <c r="B29" s="37" t="s">
        <v>17</v>
      </c>
      <c r="C29" s="11">
        <v>279</v>
      </c>
      <c r="D29" s="11">
        <v>674</v>
      </c>
      <c r="E29" s="187">
        <f t="shared" si="9"/>
        <v>953</v>
      </c>
      <c r="F29" s="11">
        <v>783</v>
      </c>
      <c r="G29" s="11">
        <v>355</v>
      </c>
      <c r="H29" s="187">
        <f t="shared" si="0"/>
        <v>1138</v>
      </c>
      <c r="I29" s="11">
        <v>834</v>
      </c>
      <c r="J29" s="11">
        <v>671</v>
      </c>
      <c r="K29" s="187">
        <f t="shared" si="1"/>
        <v>1505</v>
      </c>
      <c r="L29" s="11">
        <v>507</v>
      </c>
      <c r="M29" s="11">
        <v>503</v>
      </c>
      <c r="N29" s="187">
        <f t="shared" si="2"/>
        <v>1010</v>
      </c>
      <c r="O29" s="156">
        <f t="shared" si="10"/>
        <v>2403</v>
      </c>
      <c r="P29" s="156">
        <f t="shared" si="11"/>
        <v>2203</v>
      </c>
      <c r="Q29" s="157">
        <f t="shared" si="3"/>
        <v>4606</v>
      </c>
      <c r="R29" s="177"/>
      <c r="S29" s="11">
        <v>129</v>
      </c>
      <c r="T29" s="11">
        <v>341</v>
      </c>
      <c r="U29" s="187">
        <f t="shared" si="4"/>
        <v>470</v>
      </c>
      <c r="V29" s="11">
        <v>282</v>
      </c>
      <c r="W29" s="11">
        <v>157</v>
      </c>
      <c r="X29" s="187">
        <f t="shared" si="5"/>
        <v>439</v>
      </c>
      <c r="Y29" s="11">
        <v>372</v>
      </c>
      <c r="Z29" s="11">
        <v>285</v>
      </c>
      <c r="AA29" s="187">
        <f t="shared" si="6"/>
        <v>657</v>
      </c>
      <c r="AB29" s="11">
        <v>234</v>
      </c>
      <c r="AC29" s="11">
        <v>216</v>
      </c>
      <c r="AD29" s="187">
        <f t="shared" si="7"/>
        <v>450</v>
      </c>
      <c r="AE29" s="156">
        <f t="shared" si="12"/>
        <v>1017</v>
      </c>
      <c r="AF29" s="156">
        <f t="shared" si="13"/>
        <v>999</v>
      </c>
      <c r="AG29" s="157">
        <f t="shared" si="8"/>
        <v>2016</v>
      </c>
      <c r="AH29" s="177"/>
      <c r="AI29" s="11">
        <v>231</v>
      </c>
      <c r="AJ29" s="11">
        <v>97</v>
      </c>
      <c r="AK29" s="11">
        <v>176</v>
      </c>
      <c r="AL29" s="11">
        <v>99</v>
      </c>
      <c r="AM29" s="157">
        <f t="shared" si="14"/>
        <v>603</v>
      </c>
      <c r="AN29" s="177"/>
      <c r="AO29" s="11">
        <v>492</v>
      </c>
      <c r="AP29" s="11">
        <v>472</v>
      </c>
      <c r="AQ29" s="11">
        <v>585</v>
      </c>
      <c r="AR29" s="11">
        <v>388</v>
      </c>
      <c r="AS29" s="157">
        <f t="shared" si="15"/>
        <v>1937</v>
      </c>
      <c r="AT29" s="27"/>
    </row>
    <row r="30" spans="1:46" x14ac:dyDescent="0.25">
      <c r="A30" s="26"/>
      <c r="B30" s="37" t="s">
        <v>18</v>
      </c>
      <c r="C30" s="11">
        <v>298</v>
      </c>
      <c r="D30" s="11">
        <v>712</v>
      </c>
      <c r="E30" s="187">
        <f t="shared" si="9"/>
        <v>1010</v>
      </c>
      <c r="F30" s="11">
        <v>758</v>
      </c>
      <c r="G30" s="11">
        <v>425</v>
      </c>
      <c r="H30" s="187">
        <f t="shared" si="0"/>
        <v>1183</v>
      </c>
      <c r="I30" s="11">
        <v>921</v>
      </c>
      <c r="J30" s="11">
        <v>700</v>
      </c>
      <c r="K30" s="187">
        <f t="shared" si="1"/>
        <v>1621</v>
      </c>
      <c r="L30" s="11">
        <v>571</v>
      </c>
      <c r="M30" s="11">
        <v>562</v>
      </c>
      <c r="N30" s="187">
        <f t="shared" si="2"/>
        <v>1133</v>
      </c>
      <c r="O30" s="156">
        <f t="shared" si="10"/>
        <v>2548</v>
      </c>
      <c r="P30" s="156">
        <f t="shared" si="11"/>
        <v>2399</v>
      </c>
      <c r="Q30" s="157">
        <f t="shared" si="3"/>
        <v>4947</v>
      </c>
      <c r="R30" s="177"/>
      <c r="S30" s="11">
        <v>164</v>
      </c>
      <c r="T30" s="11">
        <v>317</v>
      </c>
      <c r="U30" s="187">
        <f t="shared" si="4"/>
        <v>481</v>
      </c>
      <c r="V30" s="11">
        <v>357</v>
      </c>
      <c r="W30" s="11">
        <v>182</v>
      </c>
      <c r="X30" s="187">
        <f t="shared" si="5"/>
        <v>539</v>
      </c>
      <c r="Y30" s="11">
        <v>427</v>
      </c>
      <c r="Z30" s="11">
        <v>355</v>
      </c>
      <c r="AA30" s="187">
        <f t="shared" si="6"/>
        <v>782</v>
      </c>
      <c r="AB30" s="11">
        <v>250</v>
      </c>
      <c r="AC30" s="11">
        <v>260</v>
      </c>
      <c r="AD30" s="187">
        <f t="shared" si="7"/>
        <v>510</v>
      </c>
      <c r="AE30" s="156">
        <f t="shared" si="12"/>
        <v>1198</v>
      </c>
      <c r="AF30" s="156">
        <f t="shared" si="13"/>
        <v>1114</v>
      </c>
      <c r="AG30" s="157">
        <f t="shared" si="8"/>
        <v>2312</v>
      </c>
      <c r="AH30" s="177"/>
      <c r="AI30" s="11">
        <v>185</v>
      </c>
      <c r="AJ30" s="11">
        <v>79</v>
      </c>
      <c r="AK30" s="11">
        <v>184</v>
      </c>
      <c r="AL30" s="11">
        <v>119</v>
      </c>
      <c r="AM30" s="157">
        <f t="shared" si="14"/>
        <v>567</v>
      </c>
      <c r="AN30" s="177"/>
      <c r="AO30" s="11">
        <v>476</v>
      </c>
      <c r="AP30" s="11">
        <v>499</v>
      </c>
      <c r="AQ30" s="11">
        <v>554</v>
      </c>
      <c r="AR30" s="11">
        <v>390</v>
      </c>
      <c r="AS30" s="157">
        <f t="shared" si="15"/>
        <v>1919</v>
      </c>
      <c r="AT30" s="27"/>
    </row>
    <row r="31" spans="1:46" x14ac:dyDescent="0.25">
      <c r="A31" s="30"/>
      <c r="B31" s="37" t="s">
        <v>19</v>
      </c>
      <c r="C31" s="11">
        <v>296</v>
      </c>
      <c r="D31" s="11">
        <v>665</v>
      </c>
      <c r="E31" s="187">
        <f t="shared" si="9"/>
        <v>961</v>
      </c>
      <c r="F31" s="11">
        <v>774</v>
      </c>
      <c r="G31" s="11">
        <v>404</v>
      </c>
      <c r="H31" s="187">
        <f t="shared" si="0"/>
        <v>1178</v>
      </c>
      <c r="I31" s="11">
        <v>925</v>
      </c>
      <c r="J31" s="11">
        <v>733</v>
      </c>
      <c r="K31" s="187">
        <f t="shared" si="1"/>
        <v>1658</v>
      </c>
      <c r="L31" s="11">
        <v>519</v>
      </c>
      <c r="M31" s="11">
        <v>563</v>
      </c>
      <c r="N31" s="187">
        <f t="shared" si="2"/>
        <v>1082</v>
      </c>
      <c r="O31" s="156">
        <f t="shared" si="10"/>
        <v>2514</v>
      </c>
      <c r="P31" s="156">
        <f t="shared" si="11"/>
        <v>2365</v>
      </c>
      <c r="Q31" s="157">
        <f t="shared" si="3"/>
        <v>4879</v>
      </c>
      <c r="R31" s="177"/>
      <c r="S31" s="11">
        <v>149</v>
      </c>
      <c r="T31" s="11">
        <v>334</v>
      </c>
      <c r="U31" s="187">
        <f t="shared" si="4"/>
        <v>483</v>
      </c>
      <c r="V31" s="11">
        <v>320</v>
      </c>
      <c r="W31" s="11">
        <v>156</v>
      </c>
      <c r="X31" s="187">
        <f t="shared" si="5"/>
        <v>476</v>
      </c>
      <c r="Y31" s="11">
        <v>405</v>
      </c>
      <c r="Z31" s="11">
        <v>322</v>
      </c>
      <c r="AA31" s="187">
        <f t="shared" si="6"/>
        <v>727</v>
      </c>
      <c r="AB31" s="11">
        <v>225</v>
      </c>
      <c r="AC31" s="11">
        <v>241</v>
      </c>
      <c r="AD31" s="187">
        <f t="shared" si="7"/>
        <v>466</v>
      </c>
      <c r="AE31" s="156">
        <f t="shared" si="12"/>
        <v>1099</v>
      </c>
      <c r="AF31" s="156">
        <f t="shared" si="13"/>
        <v>1053</v>
      </c>
      <c r="AG31" s="157">
        <f t="shared" si="8"/>
        <v>2152</v>
      </c>
      <c r="AH31" s="177"/>
      <c r="AI31" s="11">
        <v>172</v>
      </c>
      <c r="AJ31" s="11">
        <v>103</v>
      </c>
      <c r="AK31" s="11">
        <v>210</v>
      </c>
      <c r="AL31" s="11">
        <v>98</v>
      </c>
      <c r="AM31" s="157">
        <f t="shared" si="14"/>
        <v>583</v>
      </c>
      <c r="AN31" s="177"/>
      <c r="AO31" s="11">
        <v>452</v>
      </c>
      <c r="AP31" s="11">
        <v>439</v>
      </c>
      <c r="AQ31" s="11">
        <v>591</v>
      </c>
      <c r="AR31" s="11">
        <v>323</v>
      </c>
      <c r="AS31" s="157">
        <f t="shared" si="15"/>
        <v>1805</v>
      </c>
      <c r="AT31" s="27"/>
    </row>
    <row r="32" spans="1:46" x14ac:dyDescent="0.25">
      <c r="B32" s="37" t="s">
        <v>20</v>
      </c>
      <c r="C32" s="11">
        <v>277</v>
      </c>
      <c r="D32" s="11">
        <v>582</v>
      </c>
      <c r="E32" s="187">
        <f t="shared" si="9"/>
        <v>859</v>
      </c>
      <c r="F32" s="11">
        <v>734</v>
      </c>
      <c r="G32" s="11">
        <v>333</v>
      </c>
      <c r="H32" s="187">
        <f t="shared" si="0"/>
        <v>1067</v>
      </c>
      <c r="I32" s="11">
        <v>880</v>
      </c>
      <c r="J32" s="11">
        <v>658</v>
      </c>
      <c r="K32" s="187">
        <f t="shared" si="1"/>
        <v>1538</v>
      </c>
      <c r="L32" s="11">
        <v>522</v>
      </c>
      <c r="M32" s="11">
        <v>490</v>
      </c>
      <c r="N32" s="187">
        <f t="shared" si="2"/>
        <v>1012</v>
      </c>
      <c r="O32" s="156">
        <f t="shared" si="10"/>
        <v>2413</v>
      </c>
      <c r="P32" s="156">
        <f t="shared" si="11"/>
        <v>2063</v>
      </c>
      <c r="Q32" s="157">
        <f t="shared" si="3"/>
        <v>4476</v>
      </c>
      <c r="R32" s="177"/>
      <c r="S32" s="11">
        <v>133</v>
      </c>
      <c r="T32" s="11">
        <v>264</v>
      </c>
      <c r="U32" s="187">
        <f t="shared" si="4"/>
        <v>397</v>
      </c>
      <c r="V32" s="11">
        <v>295</v>
      </c>
      <c r="W32" s="11">
        <v>172</v>
      </c>
      <c r="X32" s="187">
        <f t="shared" si="5"/>
        <v>467</v>
      </c>
      <c r="Y32" s="11">
        <v>405</v>
      </c>
      <c r="Z32" s="11">
        <v>329</v>
      </c>
      <c r="AA32" s="187">
        <f t="shared" si="6"/>
        <v>734</v>
      </c>
      <c r="AB32" s="11">
        <v>223</v>
      </c>
      <c r="AC32" s="11">
        <v>245</v>
      </c>
      <c r="AD32" s="187">
        <f t="shared" si="7"/>
        <v>468</v>
      </c>
      <c r="AE32" s="156">
        <f t="shared" si="12"/>
        <v>1056</v>
      </c>
      <c r="AF32" s="156">
        <f t="shared" si="13"/>
        <v>1010</v>
      </c>
      <c r="AG32" s="157">
        <f t="shared" si="8"/>
        <v>2066</v>
      </c>
      <c r="AH32" s="177"/>
      <c r="AI32" s="11">
        <v>163</v>
      </c>
      <c r="AJ32" s="11">
        <v>91</v>
      </c>
      <c r="AK32" s="11">
        <v>156</v>
      </c>
      <c r="AL32" s="11">
        <v>124</v>
      </c>
      <c r="AM32" s="157">
        <f t="shared" si="14"/>
        <v>534</v>
      </c>
      <c r="AN32" s="177"/>
      <c r="AO32" s="11">
        <v>455</v>
      </c>
      <c r="AP32" s="11">
        <v>422</v>
      </c>
      <c r="AQ32" s="11">
        <v>519</v>
      </c>
      <c r="AR32" s="11">
        <v>374</v>
      </c>
      <c r="AS32" s="157">
        <f t="shared" si="15"/>
        <v>1770</v>
      </c>
      <c r="AT32" s="27"/>
    </row>
    <row r="33" spans="1:46" x14ac:dyDescent="0.25">
      <c r="B33" s="37" t="s">
        <v>21</v>
      </c>
      <c r="C33" s="11">
        <v>309</v>
      </c>
      <c r="D33" s="11">
        <v>608</v>
      </c>
      <c r="E33" s="187">
        <f t="shared" si="9"/>
        <v>917</v>
      </c>
      <c r="F33" s="11">
        <v>808</v>
      </c>
      <c r="G33" s="11">
        <v>355</v>
      </c>
      <c r="H33" s="187">
        <f t="shared" si="0"/>
        <v>1163</v>
      </c>
      <c r="I33" s="11">
        <v>954</v>
      </c>
      <c r="J33" s="11">
        <v>694</v>
      </c>
      <c r="K33" s="187">
        <f t="shared" si="1"/>
        <v>1648</v>
      </c>
      <c r="L33" s="11">
        <v>534</v>
      </c>
      <c r="M33" s="11">
        <v>506</v>
      </c>
      <c r="N33" s="187">
        <f t="shared" si="2"/>
        <v>1040</v>
      </c>
      <c r="O33" s="156">
        <f t="shared" si="10"/>
        <v>2605</v>
      </c>
      <c r="P33" s="156">
        <f t="shared" si="11"/>
        <v>2163</v>
      </c>
      <c r="Q33" s="157">
        <f t="shared" si="3"/>
        <v>4768</v>
      </c>
      <c r="R33" s="177"/>
      <c r="S33" s="11">
        <v>115</v>
      </c>
      <c r="T33" s="11">
        <v>280</v>
      </c>
      <c r="U33" s="187">
        <f t="shared" si="4"/>
        <v>395</v>
      </c>
      <c r="V33" s="11">
        <v>312</v>
      </c>
      <c r="W33" s="11">
        <v>150</v>
      </c>
      <c r="X33" s="187">
        <f t="shared" si="5"/>
        <v>462</v>
      </c>
      <c r="Y33" s="11">
        <v>372</v>
      </c>
      <c r="Z33" s="11">
        <v>290</v>
      </c>
      <c r="AA33" s="187">
        <f t="shared" si="6"/>
        <v>662</v>
      </c>
      <c r="AB33" s="11">
        <v>199</v>
      </c>
      <c r="AC33" s="11">
        <v>225</v>
      </c>
      <c r="AD33" s="187">
        <f t="shared" si="7"/>
        <v>424</v>
      </c>
      <c r="AE33" s="156">
        <f t="shared" si="12"/>
        <v>998</v>
      </c>
      <c r="AF33" s="156">
        <f t="shared" si="13"/>
        <v>945</v>
      </c>
      <c r="AG33" s="157">
        <f t="shared" si="8"/>
        <v>1943</v>
      </c>
      <c r="AH33" s="177"/>
      <c r="AI33" s="11">
        <v>314</v>
      </c>
      <c r="AJ33" s="11">
        <v>180</v>
      </c>
      <c r="AK33" s="11">
        <v>255</v>
      </c>
      <c r="AL33" s="11">
        <v>162</v>
      </c>
      <c r="AM33" s="157">
        <f t="shared" si="14"/>
        <v>911</v>
      </c>
      <c r="AN33" s="177"/>
      <c r="AO33" s="11">
        <v>366</v>
      </c>
      <c r="AP33" s="11">
        <v>367</v>
      </c>
      <c r="AQ33" s="11">
        <v>466</v>
      </c>
      <c r="AR33" s="11">
        <v>288</v>
      </c>
      <c r="AS33" s="157">
        <f t="shared" si="15"/>
        <v>1487</v>
      </c>
      <c r="AT33" s="27"/>
    </row>
    <row r="34" spans="1:46" x14ac:dyDescent="0.25">
      <c r="B34" s="37" t="s">
        <v>22</v>
      </c>
      <c r="C34" s="11">
        <v>301</v>
      </c>
      <c r="D34" s="11">
        <v>590</v>
      </c>
      <c r="E34" s="187">
        <f t="shared" si="9"/>
        <v>891</v>
      </c>
      <c r="F34" s="11">
        <v>722</v>
      </c>
      <c r="G34" s="11">
        <v>366</v>
      </c>
      <c r="H34" s="187">
        <f t="shared" si="0"/>
        <v>1088</v>
      </c>
      <c r="I34" s="11">
        <v>943</v>
      </c>
      <c r="J34" s="11">
        <v>706</v>
      </c>
      <c r="K34" s="187">
        <f t="shared" si="1"/>
        <v>1649</v>
      </c>
      <c r="L34" s="11">
        <v>510</v>
      </c>
      <c r="M34" s="11">
        <v>545</v>
      </c>
      <c r="N34" s="187">
        <f t="shared" si="2"/>
        <v>1055</v>
      </c>
      <c r="O34" s="156">
        <f t="shared" si="10"/>
        <v>2476</v>
      </c>
      <c r="P34" s="156">
        <f t="shared" si="11"/>
        <v>2207</v>
      </c>
      <c r="Q34" s="157">
        <f t="shared" si="3"/>
        <v>4683</v>
      </c>
      <c r="R34" s="177"/>
      <c r="S34" s="11">
        <v>137</v>
      </c>
      <c r="T34" s="11">
        <v>265</v>
      </c>
      <c r="U34" s="187">
        <f t="shared" si="4"/>
        <v>402</v>
      </c>
      <c r="V34" s="11">
        <v>254</v>
      </c>
      <c r="W34" s="11">
        <v>128</v>
      </c>
      <c r="X34" s="187">
        <f t="shared" si="5"/>
        <v>382</v>
      </c>
      <c r="Y34" s="11">
        <v>390</v>
      </c>
      <c r="Z34" s="11">
        <v>276</v>
      </c>
      <c r="AA34" s="187">
        <f t="shared" si="6"/>
        <v>666</v>
      </c>
      <c r="AB34" s="11">
        <v>243</v>
      </c>
      <c r="AC34" s="11">
        <v>214</v>
      </c>
      <c r="AD34" s="187">
        <f t="shared" si="7"/>
        <v>457</v>
      </c>
      <c r="AE34" s="156">
        <f t="shared" si="12"/>
        <v>1024</v>
      </c>
      <c r="AF34" s="156">
        <f t="shared" si="13"/>
        <v>883</v>
      </c>
      <c r="AG34" s="157">
        <f t="shared" si="8"/>
        <v>1907</v>
      </c>
      <c r="AH34" s="177"/>
      <c r="AI34" s="11">
        <v>324</v>
      </c>
      <c r="AJ34" s="11">
        <v>191</v>
      </c>
      <c r="AK34" s="11">
        <v>293</v>
      </c>
      <c r="AL34" s="11">
        <v>198</v>
      </c>
      <c r="AM34" s="157">
        <f t="shared" si="14"/>
        <v>1006</v>
      </c>
      <c r="AN34" s="177"/>
      <c r="AO34" s="11">
        <v>360</v>
      </c>
      <c r="AP34" s="11">
        <v>362</v>
      </c>
      <c r="AQ34" s="11">
        <v>439</v>
      </c>
      <c r="AR34" s="11">
        <v>286</v>
      </c>
      <c r="AS34" s="157">
        <f t="shared" si="15"/>
        <v>1447</v>
      </c>
      <c r="AT34" s="27"/>
    </row>
    <row r="35" spans="1:46" x14ac:dyDescent="0.25">
      <c r="A35" s="29"/>
      <c r="B35" s="38" t="s">
        <v>23</v>
      </c>
      <c r="C35" s="12">
        <v>332</v>
      </c>
      <c r="D35" s="12">
        <v>722</v>
      </c>
      <c r="E35" s="188">
        <f t="shared" si="9"/>
        <v>1054</v>
      </c>
      <c r="F35" s="12">
        <v>778</v>
      </c>
      <c r="G35" s="12">
        <v>369</v>
      </c>
      <c r="H35" s="188">
        <f t="shared" si="0"/>
        <v>1147</v>
      </c>
      <c r="I35" s="12">
        <v>1038</v>
      </c>
      <c r="J35" s="12">
        <v>647</v>
      </c>
      <c r="K35" s="188">
        <f t="shared" si="1"/>
        <v>1685</v>
      </c>
      <c r="L35" s="12">
        <v>518</v>
      </c>
      <c r="M35" s="12">
        <v>529</v>
      </c>
      <c r="N35" s="188">
        <f t="shared" si="2"/>
        <v>1047</v>
      </c>
      <c r="O35" s="160">
        <f t="shared" si="10"/>
        <v>2666</v>
      </c>
      <c r="P35" s="160">
        <f t="shared" si="11"/>
        <v>2267</v>
      </c>
      <c r="Q35" s="159">
        <f t="shared" si="3"/>
        <v>4933</v>
      </c>
      <c r="R35" s="178"/>
      <c r="S35" s="12">
        <v>136</v>
      </c>
      <c r="T35" s="12">
        <v>309</v>
      </c>
      <c r="U35" s="188">
        <f t="shared" si="4"/>
        <v>445</v>
      </c>
      <c r="V35" s="12">
        <v>302</v>
      </c>
      <c r="W35" s="12">
        <v>159</v>
      </c>
      <c r="X35" s="188">
        <f t="shared" si="5"/>
        <v>461</v>
      </c>
      <c r="Y35" s="12">
        <v>412</v>
      </c>
      <c r="Z35" s="12">
        <v>321</v>
      </c>
      <c r="AA35" s="188">
        <f t="shared" si="6"/>
        <v>733</v>
      </c>
      <c r="AB35" s="12">
        <v>224</v>
      </c>
      <c r="AC35" s="12">
        <v>247</v>
      </c>
      <c r="AD35" s="188">
        <f t="shared" si="7"/>
        <v>471</v>
      </c>
      <c r="AE35" s="160">
        <f t="shared" si="12"/>
        <v>1074</v>
      </c>
      <c r="AF35" s="160">
        <f t="shared" si="13"/>
        <v>1036</v>
      </c>
      <c r="AG35" s="159">
        <f t="shared" si="8"/>
        <v>2110</v>
      </c>
      <c r="AH35" s="178"/>
      <c r="AI35" s="12">
        <v>314</v>
      </c>
      <c r="AJ35" s="12">
        <v>163</v>
      </c>
      <c r="AK35" s="12">
        <v>270</v>
      </c>
      <c r="AL35" s="12">
        <v>178</v>
      </c>
      <c r="AM35" s="159">
        <f t="shared" si="14"/>
        <v>925</v>
      </c>
      <c r="AN35" s="178"/>
      <c r="AO35" s="12">
        <v>352</v>
      </c>
      <c r="AP35" s="12">
        <v>350</v>
      </c>
      <c r="AQ35" s="12">
        <v>439</v>
      </c>
      <c r="AR35" s="12">
        <v>354</v>
      </c>
      <c r="AS35" s="159">
        <f t="shared" si="15"/>
        <v>1495</v>
      </c>
      <c r="AT35" s="27"/>
    </row>
    <row r="36" spans="1:46" x14ac:dyDescent="0.25">
      <c r="A36" s="31">
        <v>2019</v>
      </c>
      <c r="B36" s="37" t="s">
        <v>12</v>
      </c>
      <c r="C36" s="11">
        <v>348</v>
      </c>
      <c r="D36" s="11">
        <v>772</v>
      </c>
      <c r="E36" s="187">
        <f t="shared" si="9"/>
        <v>1120</v>
      </c>
      <c r="F36" s="11">
        <v>844</v>
      </c>
      <c r="G36" s="11">
        <v>343</v>
      </c>
      <c r="H36" s="187">
        <f t="shared" si="0"/>
        <v>1187</v>
      </c>
      <c r="I36" s="11">
        <v>1070</v>
      </c>
      <c r="J36" s="11">
        <v>727</v>
      </c>
      <c r="K36" s="187">
        <f t="shared" si="1"/>
        <v>1797</v>
      </c>
      <c r="L36" s="11">
        <v>515</v>
      </c>
      <c r="M36" s="11">
        <v>621</v>
      </c>
      <c r="N36" s="187">
        <f t="shared" si="2"/>
        <v>1136</v>
      </c>
      <c r="O36" s="156">
        <f t="shared" si="10"/>
        <v>2777</v>
      </c>
      <c r="P36" s="156">
        <f t="shared" si="11"/>
        <v>2463</v>
      </c>
      <c r="Q36" s="157">
        <f t="shared" si="3"/>
        <v>5240</v>
      </c>
      <c r="R36" s="177"/>
      <c r="S36" s="11">
        <v>158</v>
      </c>
      <c r="T36" s="11">
        <v>329</v>
      </c>
      <c r="U36" s="187">
        <f t="shared" si="4"/>
        <v>487</v>
      </c>
      <c r="V36" s="11">
        <v>314</v>
      </c>
      <c r="W36" s="11">
        <v>135</v>
      </c>
      <c r="X36" s="187">
        <f t="shared" si="5"/>
        <v>449</v>
      </c>
      <c r="Y36" s="11">
        <v>409</v>
      </c>
      <c r="Z36" s="11">
        <v>319</v>
      </c>
      <c r="AA36" s="187">
        <f t="shared" si="6"/>
        <v>728</v>
      </c>
      <c r="AB36" s="11">
        <v>224</v>
      </c>
      <c r="AC36" s="11">
        <v>204</v>
      </c>
      <c r="AD36" s="187">
        <f t="shared" si="7"/>
        <v>428</v>
      </c>
      <c r="AE36" s="156">
        <f t="shared" si="12"/>
        <v>1105</v>
      </c>
      <c r="AF36" s="156">
        <f t="shared" si="13"/>
        <v>987</v>
      </c>
      <c r="AG36" s="157">
        <f t="shared" si="8"/>
        <v>2092</v>
      </c>
      <c r="AH36" s="177"/>
      <c r="AI36" s="11">
        <v>319</v>
      </c>
      <c r="AJ36" s="11">
        <v>172</v>
      </c>
      <c r="AK36" s="11">
        <v>298</v>
      </c>
      <c r="AL36" s="11">
        <v>207</v>
      </c>
      <c r="AM36" s="157">
        <f t="shared" si="14"/>
        <v>996</v>
      </c>
      <c r="AN36" s="177"/>
      <c r="AO36" s="11">
        <v>364</v>
      </c>
      <c r="AP36" s="11">
        <v>390</v>
      </c>
      <c r="AQ36" s="11">
        <v>459</v>
      </c>
      <c r="AR36" s="11">
        <v>340</v>
      </c>
      <c r="AS36" s="157">
        <f t="shared" si="15"/>
        <v>1553</v>
      </c>
      <c r="AT36" s="27"/>
    </row>
    <row r="37" spans="1:46" x14ac:dyDescent="0.25">
      <c r="A37" s="26"/>
      <c r="B37" s="37" t="s">
        <v>13</v>
      </c>
      <c r="C37" s="11">
        <v>278</v>
      </c>
      <c r="D37" s="11">
        <v>670</v>
      </c>
      <c r="E37" s="187">
        <f t="shared" si="9"/>
        <v>948</v>
      </c>
      <c r="F37" s="11">
        <v>756</v>
      </c>
      <c r="G37" s="11">
        <v>387</v>
      </c>
      <c r="H37" s="187">
        <f t="shared" si="0"/>
        <v>1143</v>
      </c>
      <c r="I37" s="11">
        <v>937</v>
      </c>
      <c r="J37" s="11">
        <v>651</v>
      </c>
      <c r="K37" s="187">
        <f t="shared" si="1"/>
        <v>1588</v>
      </c>
      <c r="L37" s="11">
        <v>530</v>
      </c>
      <c r="M37" s="11">
        <v>617</v>
      </c>
      <c r="N37" s="187">
        <f t="shared" si="2"/>
        <v>1147</v>
      </c>
      <c r="O37" s="156">
        <f t="shared" si="10"/>
        <v>2501</v>
      </c>
      <c r="P37" s="156">
        <f t="shared" si="11"/>
        <v>2325</v>
      </c>
      <c r="Q37" s="157">
        <f t="shared" si="3"/>
        <v>4826</v>
      </c>
      <c r="R37" s="177"/>
      <c r="S37" s="11">
        <v>96</v>
      </c>
      <c r="T37" s="11">
        <v>234</v>
      </c>
      <c r="U37" s="187">
        <f t="shared" si="4"/>
        <v>330</v>
      </c>
      <c r="V37" s="11">
        <v>252</v>
      </c>
      <c r="W37" s="11">
        <v>130</v>
      </c>
      <c r="X37" s="187">
        <f t="shared" si="5"/>
        <v>382</v>
      </c>
      <c r="Y37" s="11">
        <v>338</v>
      </c>
      <c r="Z37" s="11">
        <v>259</v>
      </c>
      <c r="AA37" s="187">
        <f t="shared" si="6"/>
        <v>597</v>
      </c>
      <c r="AB37" s="11">
        <v>197</v>
      </c>
      <c r="AC37" s="11">
        <v>202</v>
      </c>
      <c r="AD37" s="187">
        <f t="shared" si="7"/>
        <v>399</v>
      </c>
      <c r="AE37" s="156">
        <f t="shared" si="12"/>
        <v>883</v>
      </c>
      <c r="AF37" s="156">
        <f t="shared" si="13"/>
        <v>825</v>
      </c>
      <c r="AG37" s="157">
        <f t="shared" si="8"/>
        <v>1708</v>
      </c>
      <c r="AH37" s="177"/>
      <c r="AI37" s="11">
        <v>246</v>
      </c>
      <c r="AJ37" s="11">
        <v>162</v>
      </c>
      <c r="AK37" s="11">
        <v>223</v>
      </c>
      <c r="AL37" s="11">
        <v>141</v>
      </c>
      <c r="AM37" s="157">
        <f t="shared" si="14"/>
        <v>772</v>
      </c>
      <c r="AN37" s="177"/>
      <c r="AO37" s="11">
        <v>302</v>
      </c>
      <c r="AP37" s="11">
        <v>344</v>
      </c>
      <c r="AQ37" s="11">
        <v>433</v>
      </c>
      <c r="AR37" s="11">
        <v>285</v>
      </c>
      <c r="AS37" s="157">
        <f t="shared" si="15"/>
        <v>1364</v>
      </c>
      <c r="AT37" s="27"/>
    </row>
    <row r="38" spans="1:46" x14ac:dyDescent="0.25">
      <c r="A38" s="26"/>
      <c r="B38" s="37" t="s">
        <v>14</v>
      </c>
      <c r="C38" s="11">
        <v>331</v>
      </c>
      <c r="D38" s="11">
        <v>726</v>
      </c>
      <c r="E38" s="187">
        <f t="shared" si="9"/>
        <v>1057</v>
      </c>
      <c r="F38" s="11">
        <v>849</v>
      </c>
      <c r="G38" s="11">
        <v>393</v>
      </c>
      <c r="H38" s="187">
        <f t="shared" si="0"/>
        <v>1242</v>
      </c>
      <c r="I38" s="11">
        <v>1047</v>
      </c>
      <c r="J38" s="11">
        <v>747</v>
      </c>
      <c r="K38" s="187">
        <f t="shared" si="1"/>
        <v>1794</v>
      </c>
      <c r="L38" s="11">
        <v>585</v>
      </c>
      <c r="M38" s="11">
        <v>608</v>
      </c>
      <c r="N38" s="187">
        <f t="shared" si="2"/>
        <v>1193</v>
      </c>
      <c r="O38" s="156">
        <f t="shared" si="10"/>
        <v>2812</v>
      </c>
      <c r="P38" s="156">
        <f t="shared" si="11"/>
        <v>2474</v>
      </c>
      <c r="Q38" s="157">
        <f t="shared" si="3"/>
        <v>5286</v>
      </c>
      <c r="R38" s="177"/>
      <c r="S38" s="11">
        <v>119</v>
      </c>
      <c r="T38" s="11">
        <v>270</v>
      </c>
      <c r="U38" s="187">
        <f t="shared" si="4"/>
        <v>389</v>
      </c>
      <c r="V38" s="11">
        <v>278</v>
      </c>
      <c r="W38" s="11">
        <v>156</v>
      </c>
      <c r="X38" s="187">
        <f t="shared" si="5"/>
        <v>434</v>
      </c>
      <c r="Y38" s="11">
        <v>418</v>
      </c>
      <c r="Z38" s="11">
        <v>247</v>
      </c>
      <c r="AA38" s="187">
        <f t="shared" si="6"/>
        <v>665</v>
      </c>
      <c r="AB38" s="11">
        <v>182</v>
      </c>
      <c r="AC38" s="11">
        <v>203</v>
      </c>
      <c r="AD38" s="187">
        <f t="shared" si="7"/>
        <v>385</v>
      </c>
      <c r="AE38" s="156">
        <f t="shared" si="12"/>
        <v>997</v>
      </c>
      <c r="AF38" s="156">
        <f t="shared" si="13"/>
        <v>876</v>
      </c>
      <c r="AG38" s="157">
        <f t="shared" si="8"/>
        <v>1873</v>
      </c>
      <c r="AH38" s="177"/>
      <c r="AI38" s="11">
        <v>316</v>
      </c>
      <c r="AJ38" s="11">
        <v>200</v>
      </c>
      <c r="AK38" s="11">
        <v>284</v>
      </c>
      <c r="AL38" s="11">
        <v>182</v>
      </c>
      <c r="AM38" s="157">
        <f t="shared" si="14"/>
        <v>982</v>
      </c>
      <c r="AN38" s="177"/>
      <c r="AO38" s="11">
        <v>318</v>
      </c>
      <c r="AP38" s="11">
        <v>419</v>
      </c>
      <c r="AQ38" s="11">
        <v>462</v>
      </c>
      <c r="AR38" s="11">
        <v>321</v>
      </c>
      <c r="AS38" s="157">
        <f t="shared" si="15"/>
        <v>1520</v>
      </c>
      <c r="AT38" s="27"/>
    </row>
    <row r="39" spans="1:46" x14ac:dyDescent="0.25">
      <c r="A39" s="26"/>
      <c r="B39" s="37" t="s">
        <v>15</v>
      </c>
      <c r="C39" s="156">
        <v>292</v>
      </c>
      <c r="D39" s="156">
        <v>699</v>
      </c>
      <c r="E39" s="187">
        <f t="shared" si="9"/>
        <v>991</v>
      </c>
      <c r="F39" s="156">
        <v>809</v>
      </c>
      <c r="G39" s="156">
        <v>408</v>
      </c>
      <c r="H39" s="187">
        <f t="shared" si="0"/>
        <v>1217</v>
      </c>
      <c r="I39" s="156">
        <v>976</v>
      </c>
      <c r="J39" s="156">
        <v>666</v>
      </c>
      <c r="K39" s="187">
        <f t="shared" si="1"/>
        <v>1642</v>
      </c>
      <c r="L39" s="156">
        <v>542</v>
      </c>
      <c r="M39" s="156">
        <v>560</v>
      </c>
      <c r="N39" s="187">
        <f t="shared" si="2"/>
        <v>1102</v>
      </c>
      <c r="O39" s="156">
        <f t="shared" si="10"/>
        <v>2619</v>
      </c>
      <c r="P39" s="156">
        <f t="shared" si="11"/>
        <v>2333</v>
      </c>
      <c r="Q39" s="157">
        <f t="shared" si="3"/>
        <v>4952</v>
      </c>
      <c r="R39" s="177"/>
      <c r="S39" s="174">
        <v>107</v>
      </c>
      <c r="T39" s="156">
        <v>268</v>
      </c>
      <c r="U39" s="187">
        <f t="shared" si="4"/>
        <v>375</v>
      </c>
      <c r="V39" s="156">
        <v>271</v>
      </c>
      <c r="W39" s="156">
        <v>102</v>
      </c>
      <c r="X39" s="187">
        <f t="shared" si="5"/>
        <v>373</v>
      </c>
      <c r="Y39" s="156">
        <v>356</v>
      </c>
      <c r="Z39" s="156">
        <v>284</v>
      </c>
      <c r="AA39" s="187">
        <f t="shared" si="6"/>
        <v>640</v>
      </c>
      <c r="AB39" s="156">
        <v>170</v>
      </c>
      <c r="AC39" s="156">
        <v>199</v>
      </c>
      <c r="AD39" s="187">
        <f t="shared" si="7"/>
        <v>369</v>
      </c>
      <c r="AE39" s="156">
        <f t="shared" si="12"/>
        <v>904</v>
      </c>
      <c r="AF39" s="156">
        <f t="shared" si="13"/>
        <v>853</v>
      </c>
      <c r="AG39" s="157">
        <f t="shared" si="8"/>
        <v>1757</v>
      </c>
      <c r="AH39" s="177"/>
      <c r="AI39" s="174">
        <v>291</v>
      </c>
      <c r="AJ39" s="156">
        <v>183</v>
      </c>
      <c r="AK39" s="156">
        <v>255</v>
      </c>
      <c r="AL39" s="156">
        <v>201</v>
      </c>
      <c r="AM39" s="157">
        <f t="shared" si="14"/>
        <v>930</v>
      </c>
      <c r="AN39" s="177"/>
      <c r="AO39" s="174">
        <v>321</v>
      </c>
      <c r="AP39" s="156">
        <v>362</v>
      </c>
      <c r="AQ39" s="156">
        <v>393</v>
      </c>
      <c r="AR39" s="156">
        <v>281</v>
      </c>
      <c r="AS39" s="157">
        <f t="shared" si="15"/>
        <v>1357</v>
      </c>
      <c r="AT39" s="27"/>
    </row>
    <row r="40" spans="1:46" x14ac:dyDescent="0.25">
      <c r="A40" s="26"/>
      <c r="B40" s="37" t="s">
        <v>16</v>
      </c>
      <c r="C40" s="156">
        <v>329</v>
      </c>
      <c r="D40" s="156">
        <v>745</v>
      </c>
      <c r="E40" s="187">
        <f t="shared" si="9"/>
        <v>1074</v>
      </c>
      <c r="F40" s="156">
        <v>773</v>
      </c>
      <c r="G40" s="156">
        <v>430</v>
      </c>
      <c r="H40" s="187">
        <f t="shared" si="0"/>
        <v>1203</v>
      </c>
      <c r="I40" s="156">
        <v>1024</v>
      </c>
      <c r="J40" s="156">
        <v>730</v>
      </c>
      <c r="K40" s="187">
        <f t="shared" si="1"/>
        <v>1754</v>
      </c>
      <c r="L40" s="156">
        <v>538</v>
      </c>
      <c r="M40" s="156">
        <v>591</v>
      </c>
      <c r="N40" s="187">
        <f t="shared" si="2"/>
        <v>1129</v>
      </c>
      <c r="O40" s="156">
        <f t="shared" si="10"/>
        <v>2664</v>
      </c>
      <c r="P40" s="156">
        <f t="shared" si="11"/>
        <v>2496</v>
      </c>
      <c r="Q40" s="157">
        <f t="shared" si="3"/>
        <v>5160</v>
      </c>
      <c r="R40" s="177"/>
      <c r="S40" s="174">
        <v>116</v>
      </c>
      <c r="T40" s="156">
        <v>256</v>
      </c>
      <c r="U40" s="187">
        <f t="shared" si="4"/>
        <v>372</v>
      </c>
      <c r="V40" s="156">
        <v>273</v>
      </c>
      <c r="W40" s="156">
        <v>160</v>
      </c>
      <c r="X40" s="187">
        <f t="shared" si="5"/>
        <v>433</v>
      </c>
      <c r="Y40" s="156">
        <v>350</v>
      </c>
      <c r="Z40" s="156">
        <v>258</v>
      </c>
      <c r="AA40" s="187">
        <f t="shared" si="6"/>
        <v>608</v>
      </c>
      <c r="AB40" s="156">
        <v>152</v>
      </c>
      <c r="AC40" s="156">
        <v>199</v>
      </c>
      <c r="AD40" s="187">
        <f t="shared" si="7"/>
        <v>351</v>
      </c>
      <c r="AE40" s="156">
        <f t="shared" si="12"/>
        <v>891</v>
      </c>
      <c r="AF40" s="156">
        <f t="shared" si="13"/>
        <v>873</v>
      </c>
      <c r="AG40" s="157">
        <f t="shared" si="8"/>
        <v>1764</v>
      </c>
      <c r="AH40" s="177"/>
      <c r="AI40" s="174">
        <v>246</v>
      </c>
      <c r="AJ40" s="156">
        <v>201</v>
      </c>
      <c r="AK40" s="156">
        <v>295</v>
      </c>
      <c r="AL40" s="156">
        <v>186</v>
      </c>
      <c r="AM40" s="157">
        <f t="shared" si="14"/>
        <v>928</v>
      </c>
      <c r="AN40" s="177"/>
      <c r="AO40" s="174">
        <v>365</v>
      </c>
      <c r="AP40" s="156">
        <v>417</v>
      </c>
      <c r="AQ40" s="156">
        <v>438</v>
      </c>
      <c r="AR40" s="156">
        <v>313</v>
      </c>
      <c r="AS40" s="157">
        <f t="shared" si="15"/>
        <v>1533</v>
      </c>
      <c r="AT40" s="27"/>
    </row>
    <row r="41" spans="1:46" x14ac:dyDescent="0.25">
      <c r="A41" s="26"/>
      <c r="B41" s="37" t="s">
        <v>17</v>
      </c>
      <c r="C41" s="156">
        <v>362</v>
      </c>
      <c r="D41" s="156">
        <v>720</v>
      </c>
      <c r="E41" s="187">
        <f t="shared" si="9"/>
        <v>1082</v>
      </c>
      <c r="F41" s="156">
        <v>796</v>
      </c>
      <c r="G41" s="156">
        <v>409</v>
      </c>
      <c r="H41" s="187">
        <f t="shared" si="0"/>
        <v>1205</v>
      </c>
      <c r="I41" s="156">
        <v>950</v>
      </c>
      <c r="J41" s="156">
        <v>762</v>
      </c>
      <c r="K41" s="187">
        <f t="shared" si="1"/>
        <v>1712</v>
      </c>
      <c r="L41" s="156">
        <v>527</v>
      </c>
      <c r="M41" s="156">
        <v>578</v>
      </c>
      <c r="N41" s="187">
        <f t="shared" si="2"/>
        <v>1105</v>
      </c>
      <c r="O41" s="156">
        <f t="shared" si="10"/>
        <v>2635</v>
      </c>
      <c r="P41" s="156">
        <f t="shared" si="11"/>
        <v>2469</v>
      </c>
      <c r="Q41" s="157">
        <f t="shared" si="3"/>
        <v>5104</v>
      </c>
      <c r="R41" s="177"/>
      <c r="S41" s="174">
        <v>118</v>
      </c>
      <c r="T41" s="156">
        <v>227</v>
      </c>
      <c r="U41" s="187">
        <f t="shared" si="4"/>
        <v>345</v>
      </c>
      <c r="V41" s="156">
        <v>298</v>
      </c>
      <c r="W41" s="156">
        <v>135</v>
      </c>
      <c r="X41" s="187">
        <f t="shared" si="5"/>
        <v>433</v>
      </c>
      <c r="Y41" s="156">
        <v>351</v>
      </c>
      <c r="Z41" s="156">
        <v>214</v>
      </c>
      <c r="AA41" s="187">
        <f t="shared" si="6"/>
        <v>565</v>
      </c>
      <c r="AB41" s="156">
        <v>206</v>
      </c>
      <c r="AC41" s="156">
        <v>191</v>
      </c>
      <c r="AD41" s="187">
        <f t="shared" si="7"/>
        <v>397</v>
      </c>
      <c r="AE41" s="156">
        <f t="shared" si="12"/>
        <v>973</v>
      </c>
      <c r="AF41" s="156">
        <f t="shared" si="13"/>
        <v>767</v>
      </c>
      <c r="AG41" s="157">
        <f t="shared" si="8"/>
        <v>1740</v>
      </c>
      <c r="AH41" s="177"/>
      <c r="AI41" s="174">
        <v>285</v>
      </c>
      <c r="AJ41" s="156">
        <v>191</v>
      </c>
      <c r="AK41" s="156">
        <v>257</v>
      </c>
      <c r="AL41" s="156">
        <v>161</v>
      </c>
      <c r="AM41" s="157">
        <f t="shared" si="14"/>
        <v>894</v>
      </c>
      <c r="AN41" s="177"/>
      <c r="AO41" s="174">
        <v>327</v>
      </c>
      <c r="AP41" s="156">
        <v>344</v>
      </c>
      <c r="AQ41" s="156">
        <v>417</v>
      </c>
      <c r="AR41" s="156">
        <v>266</v>
      </c>
      <c r="AS41" s="157">
        <f t="shared" si="15"/>
        <v>1354</v>
      </c>
      <c r="AT41" s="27"/>
    </row>
    <row r="42" spans="1:46" x14ac:dyDescent="0.25">
      <c r="A42" s="26"/>
      <c r="B42" s="37" t="s">
        <v>18</v>
      </c>
      <c r="C42" s="156">
        <v>315</v>
      </c>
      <c r="D42" s="156">
        <v>764</v>
      </c>
      <c r="E42" s="187">
        <f t="shared" si="9"/>
        <v>1079</v>
      </c>
      <c r="F42" s="156">
        <v>903</v>
      </c>
      <c r="G42" s="156">
        <v>419</v>
      </c>
      <c r="H42" s="187">
        <f t="shared" si="0"/>
        <v>1322</v>
      </c>
      <c r="I42" s="156">
        <v>1071</v>
      </c>
      <c r="J42" s="156">
        <v>827</v>
      </c>
      <c r="K42" s="187">
        <f t="shared" si="1"/>
        <v>1898</v>
      </c>
      <c r="L42" s="156">
        <v>607</v>
      </c>
      <c r="M42" s="156">
        <v>655</v>
      </c>
      <c r="N42" s="187">
        <f t="shared" si="2"/>
        <v>1262</v>
      </c>
      <c r="O42" s="156">
        <f t="shared" si="10"/>
        <v>2896</v>
      </c>
      <c r="P42" s="156">
        <f t="shared" si="11"/>
        <v>2665</v>
      </c>
      <c r="Q42" s="157">
        <f t="shared" si="3"/>
        <v>5561</v>
      </c>
      <c r="R42" s="177"/>
      <c r="S42" s="174">
        <v>139</v>
      </c>
      <c r="T42" s="156">
        <v>312</v>
      </c>
      <c r="U42" s="187">
        <f t="shared" si="4"/>
        <v>451</v>
      </c>
      <c r="V42" s="156">
        <v>317</v>
      </c>
      <c r="W42" s="156">
        <v>143</v>
      </c>
      <c r="X42" s="187">
        <f t="shared" si="5"/>
        <v>460</v>
      </c>
      <c r="Y42" s="156">
        <v>360</v>
      </c>
      <c r="Z42" s="156">
        <v>248</v>
      </c>
      <c r="AA42" s="187">
        <f t="shared" si="6"/>
        <v>608</v>
      </c>
      <c r="AB42" s="156">
        <v>220</v>
      </c>
      <c r="AC42" s="156">
        <v>196</v>
      </c>
      <c r="AD42" s="187">
        <f t="shared" si="7"/>
        <v>416</v>
      </c>
      <c r="AE42" s="156">
        <f t="shared" si="12"/>
        <v>1036</v>
      </c>
      <c r="AF42" s="156">
        <f t="shared" si="13"/>
        <v>899</v>
      </c>
      <c r="AG42" s="157">
        <f t="shared" si="8"/>
        <v>1935</v>
      </c>
      <c r="AH42" s="177"/>
      <c r="AI42" s="174">
        <v>250</v>
      </c>
      <c r="AJ42" s="156">
        <v>231</v>
      </c>
      <c r="AK42" s="156">
        <v>289</v>
      </c>
      <c r="AL42" s="156">
        <v>191</v>
      </c>
      <c r="AM42" s="157">
        <f t="shared" si="14"/>
        <v>961</v>
      </c>
      <c r="AN42" s="177"/>
      <c r="AO42" s="174">
        <v>331</v>
      </c>
      <c r="AP42" s="156">
        <v>360</v>
      </c>
      <c r="AQ42" s="156">
        <v>419</v>
      </c>
      <c r="AR42" s="156">
        <v>306</v>
      </c>
      <c r="AS42" s="157">
        <f t="shared" si="15"/>
        <v>1416</v>
      </c>
      <c r="AT42" s="27"/>
    </row>
    <row r="43" spans="1:46" x14ac:dyDescent="0.25">
      <c r="A43" s="30"/>
      <c r="B43" s="37" t="s">
        <v>19</v>
      </c>
      <c r="C43" s="156">
        <v>318</v>
      </c>
      <c r="D43" s="156">
        <v>702</v>
      </c>
      <c r="E43" s="187">
        <f t="shared" si="9"/>
        <v>1020</v>
      </c>
      <c r="F43" s="156">
        <v>801</v>
      </c>
      <c r="G43" s="156">
        <v>429</v>
      </c>
      <c r="H43" s="187">
        <f t="shared" si="0"/>
        <v>1230</v>
      </c>
      <c r="I43" s="156">
        <v>1034</v>
      </c>
      <c r="J43" s="156">
        <v>855</v>
      </c>
      <c r="K43" s="187">
        <f t="shared" si="1"/>
        <v>1889</v>
      </c>
      <c r="L43" s="156">
        <v>549</v>
      </c>
      <c r="M43" s="156">
        <v>607</v>
      </c>
      <c r="N43" s="187">
        <f t="shared" si="2"/>
        <v>1156</v>
      </c>
      <c r="O43" s="156">
        <f t="shared" si="10"/>
        <v>2702</v>
      </c>
      <c r="P43" s="156">
        <f t="shared" si="11"/>
        <v>2593</v>
      </c>
      <c r="Q43" s="157">
        <f t="shared" si="3"/>
        <v>5295</v>
      </c>
      <c r="R43" s="177"/>
      <c r="S43" s="174">
        <v>129</v>
      </c>
      <c r="T43" s="156">
        <v>283</v>
      </c>
      <c r="U43" s="187">
        <f t="shared" si="4"/>
        <v>412</v>
      </c>
      <c r="V43" s="156">
        <v>305</v>
      </c>
      <c r="W43" s="156">
        <v>135</v>
      </c>
      <c r="X43" s="187">
        <f t="shared" si="5"/>
        <v>440</v>
      </c>
      <c r="Y43" s="156">
        <v>375</v>
      </c>
      <c r="Z43" s="156">
        <v>318</v>
      </c>
      <c r="AA43" s="187">
        <f t="shared" si="6"/>
        <v>693</v>
      </c>
      <c r="AB43" s="156">
        <v>205</v>
      </c>
      <c r="AC43" s="156">
        <v>172</v>
      </c>
      <c r="AD43" s="187">
        <f t="shared" si="7"/>
        <v>377</v>
      </c>
      <c r="AE43" s="156">
        <f t="shared" si="12"/>
        <v>1014</v>
      </c>
      <c r="AF43" s="156">
        <f t="shared" si="13"/>
        <v>908</v>
      </c>
      <c r="AG43" s="157">
        <f t="shared" si="8"/>
        <v>1922</v>
      </c>
      <c r="AH43" s="156"/>
      <c r="AI43" s="158">
        <v>281</v>
      </c>
      <c r="AJ43" s="156">
        <v>150</v>
      </c>
      <c r="AK43" s="156">
        <v>304</v>
      </c>
      <c r="AL43" s="156">
        <v>168</v>
      </c>
      <c r="AM43" s="157">
        <f t="shared" si="14"/>
        <v>903</v>
      </c>
      <c r="AN43" s="177"/>
      <c r="AO43" s="174">
        <v>349</v>
      </c>
      <c r="AP43" s="156">
        <v>379</v>
      </c>
      <c r="AQ43" s="156">
        <v>439</v>
      </c>
      <c r="AR43" s="156">
        <v>301</v>
      </c>
      <c r="AS43" s="157">
        <f t="shared" si="15"/>
        <v>1468</v>
      </c>
      <c r="AT43" s="27"/>
    </row>
    <row r="44" spans="1:46" x14ac:dyDescent="0.25">
      <c r="B44" s="37" t="s">
        <v>20</v>
      </c>
      <c r="C44" s="156">
        <v>282</v>
      </c>
      <c r="D44" s="156">
        <v>639</v>
      </c>
      <c r="E44" s="187">
        <f t="shared" si="9"/>
        <v>921</v>
      </c>
      <c r="F44" s="156">
        <v>833</v>
      </c>
      <c r="G44" s="156">
        <v>394</v>
      </c>
      <c r="H44" s="187">
        <f t="shared" si="0"/>
        <v>1227</v>
      </c>
      <c r="I44" s="156">
        <v>947</v>
      </c>
      <c r="J44" s="156">
        <v>731</v>
      </c>
      <c r="K44" s="187">
        <f t="shared" si="1"/>
        <v>1678</v>
      </c>
      <c r="L44" s="156">
        <v>591</v>
      </c>
      <c r="M44" s="156">
        <v>528</v>
      </c>
      <c r="N44" s="187">
        <f t="shared" si="2"/>
        <v>1119</v>
      </c>
      <c r="O44" s="156">
        <f t="shared" si="10"/>
        <v>2653</v>
      </c>
      <c r="P44" s="156">
        <f t="shared" si="11"/>
        <v>2292</v>
      </c>
      <c r="Q44" s="157">
        <f t="shared" si="3"/>
        <v>4945</v>
      </c>
      <c r="R44" s="177"/>
      <c r="S44" s="174">
        <v>116</v>
      </c>
      <c r="T44" s="156">
        <v>221</v>
      </c>
      <c r="U44" s="187">
        <f t="shared" si="4"/>
        <v>337</v>
      </c>
      <c r="V44" s="156">
        <v>234</v>
      </c>
      <c r="W44" s="156">
        <v>126</v>
      </c>
      <c r="X44" s="187">
        <f t="shared" si="5"/>
        <v>360</v>
      </c>
      <c r="Y44" s="156">
        <v>328</v>
      </c>
      <c r="Z44" s="156">
        <v>250</v>
      </c>
      <c r="AA44" s="187">
        <f t="shared" si="6"/>
        <v>578</v>
      </c>
      <c r="AB44" s="156">
        <v>170</v>
      </c>
      <c r="AC44" s="156">
        <v>188</v>
      </c>
      <c r="AD44" s="187">
        <f t="shared" si="7"/>
        <v>358</v>
      </c>
      <c r="AE44" s="156">
        <f t="shared" si="12"/>
        <v>848</v>
      </c>
      <c r="AF44" s="156">
        <f t="shared" si="13"/>
        <v>785</v>
      </c>
      <c r="AG44" s="157">
        <f t="shared" si="8"/>
        <v>1633</v>
      </c>
      <c r="AH44" s="156"/>
      <c r="AI44" s="158">
        <v>253</v>
      </c>
      <c r="AJ44" s="156">
        <v>190</v>
      </c>
      <c r="AK44" s="156">
        <v>318</v>
      </c>
      <c r="AL44" s="156">
        <v>163</v>
      </c>
      <c r="AM44" s="157">
        <f t="shared" si="14"/>
        <v>924</v>
      </c>
      <c r="AN44" s="177"/>
      <c r="AO44" s="174">
        <v>348</v>
      </c>
      <c r="AP44" s="156">
        <v>397</v>
      </c>
      <c r="AQ44" s="156">
        <v>396</v>
      </c>
      <c r="AR44" s="156">
        <v>291</v>
      </c>
      <c r="AS44" s="157">
        <f t="shared" si="15"/>
        <v>1432</v>
      </c>
      <c r="AT44" s="27"/>
    </row>
    <row r="45" spans="1:46" x14ac:dyDescent="0.25">
      <c r="B45" s="37" t="s">
        <v>21</v>
      </c>
      <c r="C45" s="156">
        <v>338</v>
      </c>
      <c r="D45" s="156">
        <v>655</v>
      </c>
      <c r="E45" s="187">
        <f t="shared" si="9"/>
        <v>993</v>
      </c>
      <c r="F45" s="156">
        <v>867</v>
      </c>
      <c r="G45" s="156">
        <v>413</v>
      </c>
      <c r="H45" s="187">
        <f t="shared" si="0"/>
        <v>1280</v>
      </c>
      <c r="I45" s="156">
        <v>1010</v>
      </c>
      <c r="J45" s="156">
        <v>700</v>
      </c>
      <c r="K45" s="187">
        <f t="shared" si="1"/>
        <v>1710</v>
      </c>
      <c r="L45" s="156">
        <v>608</v>
      </c>
      <c r="M45" s="156">
        <v>625</v>
      </c>
      <c r="N45" s="187">
        <f t="shared" si="2"/>
        <v>1233</v>
      </c>
      <c r="O45" s="156">
        <f t="shared" si="10"/>
        <v>2823</v>
      </c>
      <c r="P45" s="156">
        <f t="shared" si="11"/>
        <v>2393</v>
      </c>
      <c r="Q45" s="157">
        <f t="shared" si="3"/>
        <v>5216</v>
      </c>
      <c r="R45" s="177"/>
      <c r="S45" s="174">
        <v>137</v>
      </c>
      <c r="T45" s="156">
        <v>249</v>
      </c>
      <c r="U45" s="187">
        <f t="shared" si="4"/>
        <v>386</v>
      </c>
      <c r="V45" s="156">
        <v>338</v>
      </c>
      <c r="W45" s="156">
        <v>143</v>
      </c>
      <c r="X45" s="187">
        <f t="shared" si="5"/>
        <v>481</v>
      </c>
      <c r="Y45" s="156">
        <v>352</v>
      </c>
      <c r="Z45" s="156">
        <v>227</v>
      </c>
      <c r="AA45" s="187">
        <f t="shared" si="6"/>
        <v>579</v>
      </c>
      <c r="AB45" s="156">
        <v>197</v>
      </c>
      <c r="AC45" s="156">
        <v>190</v>
      </c>
      <c r="AD45" s="187">
        <f t="shared" si="7"/>
        <v>387</v>
      </c>
      <c r="AE45" s="156">
        <f t="shared" si="12"/>
        <v>1024</v>
      </c>
      <c r="AF45" s="156">
        <f t="shared" si="13"/>
        <v>809</v>
      </c>
      <c r="AG45" s="157">
        <f t="shared" si="8"/>
        <v>1833</v>
      </c>
      <c r="AH45" s="156"/>
      <c r="AI45" s="158">
        <v>285</v>
      </c>
      <c r="AJ45" s="156">
        <v>237</v>
      </c>
      <c r="AK45" s="156">
        <v>294</v>
      </c>
      <c r="AL45" s="156">
        <v>185</v>
      </c>
      <c r="AM45" s="157">
        <f t="shared" si="14"/>
        <v>1001</v>
      </c>
      <c r="AN45" s="177"/>
      <c r="AO45" s="174">
        <v>334</v>
      </c>
      <c r="AP45" s="156">
        <v>401</v>
      </c>
      <c r="AQ45" s="156">
        <v>434</v>
      </c>
      <c r="AR45" s="156">
        <v>319</v>
      </c>
      <c r="AS45" s="157">
        <f t="shared" si="15"/>
        <v>1488</v>
      </c>
      <c r="AT45" s="27"/>
    </row>
    <row r="46" spans="1:46" x14ac:dyDescent="0.25">
      <c r="B46" s="37" t="s">
        <v>22</v>
      </c>
      <c r="C46" s="156">
        <v>306</v>
      </c>
      <c r="D46" s="156">
        <v>676</v>
      </c>
      <c r="E46" s="187">
        <f t="shared" si="9"/>
        <v>982</v>
      </c>
      <c r="F46" s="156">
        <v>841</v>
      </c>
      <c r="G46" s="156">
        <v>416</v>
      </c>
      <c r="H46" s="187">
        <f t="shared" si="0"/>
        <v>1257</v>
      </c>
      <c r="I46" s="156">
        <v>960</v>
      </c>
      <c r="J46" s="156">
        <v>725</v>
      </c>
      <c r="K46" s="187">
        <f t="shared" si="1"/>
        <v>1685</v>
      </c>
      <c r="L46" s="156">
        <v>518</v>
      </c>
      <c r="M46" s="156">
        <v>624</v>
      </c>
      <c r="N46" s="187">
        <f t="shared" si="2"/>
        <v>1142</v>
      </c>
      <c r="O46" s="156">
        <f t="shared" si="10"/>
        <v>2625</v>
      </c>
      <c r="P46" s="156">
        <f t="shared" si="11"/>
        <v>2441</v>
      </c>
      <c r="Q46" s="157">
        <f t="shared" si="3"/>
        <v>5066</v>
      </c>
      <c r="R46" s="177"/>
      <c r="S46" s="174">
        <v>133</v>
      </c>
      <c r="T46" s="156">
        <v>240</v>
      </c>
      <c r="U46" s="187">
        <f t="shared" si="4"/>
        <v>373</v>
      </c>
      <c r="V46" s="156">
        <v>299</v>
      </c>
      <c r="W46" s="156">
        <v>115</v>
      </c>
      <c r="X46" s="187">
        <f t="shared" si="5"/>
        <v>414</v>
      </c>
      <c r="Y46" s="156">
        <v>377</v>
      </c>
      <c r="Z46" s="156">
        <v>228</v>
      </c>
      <c r="AA46" s="187">
        <f t="shared" si="6"/>
        <v>605</v>
      </c>
      <c r="AB46" s="156">
        <v>158</v>
      </c>
      <c r="AC46" s="156">
        <v>196</v>
      </c>
      <c r="AD46" s="187">
        <f t="shared" si="7"/>
        <v>354</v>
      </c>
      <c r="AE46" s="156">
        <f t="shared" si="12"/>
        <v>967</v>
      </c>
      <c r="AF46" s="156">
        <f t="shared" si="13"/>
        <v>779</v>
      </c>
      <c r="AG46" s="157">
        <f t="shared" si="8"/>
        <v>1746</v>
      </c>
      <c r="AH46" s="156"/>
      <c r="AI46" s="158">
        <v>262</v>
      </c>
      <c r="AJ46" s="156">
        <v>203</v>
      </c>
      <c r="AK46" s="156">
        <v>281</v>
      </c>
      <c r="AL46" s="156">
        <v>178</v>
      </c>
      <c r="AM46" s="157">
        <f t="shared" si="14"/>
        <v>924</v>
      </c>
      <c r="AN46" s="177"/>
      <c r="AO46" s="174">
        <v>344</v>
      </c>
      <c r="AP46" s="156">
        <v>383</v>
      </c>
      <c r="AQ46" s="156">
        <v>431</v>
      </c>
      <c r="AR46" s="156">
        <v>299</v>
      </c>
      <c r="AS46" s="157">
        <f t="shared" si="15"/>
        <v>1457</v>
      </c>
      <c r="AT46" s="27"/>
    </row>
    <row r="47" spans="1:46" x14ac:dyDescent="0.25">
      <c r="A47" s="29"/>
      <c r="B47" s="38" t="s">
        <v>23</v>
      </c>
      <c r="C47" s="160">
        <v>355</v>
      </c>
      <c r="D47" s="160">
        <v>676</v>
      </c>
      <c r="E47" s="188">
        <f t="shared" si="9"/>
        <v>1031</v>
      </c>
      <c r="F47" s="160">
        <v>827</v>
      </c>
      <c r="G47" s="160">
        <v>424</v>
      </c>
      <c r="H47" s="188">
        <f t="shared" si="0"/>
        <v>1251</v>
      </c>
      <c r="I47" s="160">
        <v>1007</v>
      </c>
      <c r="J47" s="160">
        <v>795</v>
      </c>
      <c r="K47" s="188">
        <f t="shared" si="1"/>
        <v>1802</v>
      </c>
      <c r="L47" s="160">
        <v>552</v>
      </c>
      <c r="M47" s="160">
        <v>658</v>
      </c>
      <c r="N47" s="188">
        <f t="shared" si="2"/>
        <v>1210</v>
      </c>
      <c r="O47" s="160">
        <f t="shared" si="10"/>
        <v>2741</v>
      </c>
      <c r="P47" s="160">
        <f t="shared" si="11"/>
        <v>2553</v>
      </c>
      <c r="Q47" s="159">
        <f t="shared" si="3"/>
        <v>5294</v>
      </c>
      <c r="R47" s="178"/>
      <c r="S47" s="160">
        <v>149</v>
      </c>
      <c r="T47" s="160">
        <v>281</v>
      </c>
      <c r="U47" s="188">
        <f t="shared" si="4"/>
        <v>430</v>
      </c>
      <c r="V47" s="160">
        <v>291</v>
      </c>
      <c r="W47" s="160">
        <v>144</v>
      </c>
      <c r="X47" s="188">
        <f t="shared" si="5"/>
        <v>435</v>
      </c>
      <c r="Y47" s="160">
        <v>340</v>
      </c>
      <c r="Z47" s="160">
        <v>254</v>
      </c>
      <c r="AA47" s="188">
        <f t="shared" si="6"/>
        <v>594</v>
      </c>
      <c r="AB47" s="160">
        <v>208</v>
      </c>
      <c r="AC47" s="160">
        <v>203</v>
      </c>
      <c r="AD47" s="188">
        <f t="shared" si="7"/>
        <v>411</v>
      </c>
      <c r="AE47" s="160">
        <f t="shared" si="12"/>
        <v>988</v>
      </c>
      <c r="AF47" s="160">
        <f t="shared" si="13"/>
        <v>882</v>
      </c>
      <c r="AG47" s="159">
        <f t="shared" si="8"/>
        <v>1870</v>
      </c>
      <c r="AH47" s="160"/>
      <c r="AI47" s="182">
        <v>266</v>
      </c>
      <c r="AJ47" s="160">
        <v>174</v>
      </c>
      <c r="AK47" s="160">
        <v>240</v>
      </c>
      <c r="AL47" s="160">
        <v>177</v>
      </c>
      <c r="AM47" s="159">
        <f t="shared" si="14"/>
        <v>857</v>
      </c>
      <c r="AN47" s="160"/>
      <c r="AO47" s="182">
        <v>339</v>
      </c>
      <c r="AP47" s="160">
        <v>382</v>
      </c>
      <c r="AQ47" s="160">
        <v>452</v>
      </c>
      <c r="AR47" s="160">
        <v>290</v>
      </c>
      <c r="AS47" s="159">
        <f t="shared" si="15"/>
        <v>1463</v>
      </c>
      <c r="AT47" s="27"/>
    </row>
    <row r="48" spans="1:46" x14ac:dyDescent="0.25">
      <c r="A48" s="31">
        <v>2020</v>
      </c>
      <c r="B48" s="37" t="s">
        <v>12</v>
      </c>
      <c r="C48" s="156">
        <v>378</v>
      </c>
      <c r="D48" s="156">
        <v>659</v>
      </c>
      <c r="E48" s="187">
        <f t="shared" si="9"/>
        <v>1037</v>
      </c>
      <c r="F48" s="156">
        <v>833</v>
      </c>
      <c r="G48" s="156">
        <v>438</v>
      </c>
      <c r="H48" s="187">
        <f t="shared" si="0"/>
        <v>1271</v>
      </c>
      <c r="I48" s="156">
        <v>1073</v>
      </c>
      <c r="J48" s="156">
        <v>801</v>
      </c>
      <c r="K48" s="187">
        <f t="shared" si="1"/>
        <v>1874</v>
      </c>
      <c r="L48" s="156">
        <v>609</v>
      </c>
      <c r="M48" s="156">
        <v>603</v>
      </c>
      <c r="N48" s="187">
        <f t="shared" si="2"/>
        <v>1212</v>
      </c>
      <c r="O48" s="156">
        <f t="shared" si="10"/>
        <v>2893</v>
      </c>
      <c r="P48" s="156">
        <f t="shared" si="11"/>
        <v>2501</v>
      </c>
      <c r="Q48" s="157">
        <f t="shared" si="3"/>
        <v>5394</v>
      </c>
      <c r="R48" s="157"/>
      <c r="S48" s="174">
        <v>155</v>
      </c>
      <c r="T48" s="156">
        <v>277</v>
      </c>
      <c r="U48" s="187">
        <f t="shared" si="4"/>
        <v>432</v>
      </c>
      <c r="V48" s="156">
        <v>299</v>
      </c>
      <c r="W48" s="156">
        <v>137</v>
      </c>
      <c r="X48" s="187">
        <f t="shared" si="5"/>
        <v>436</v>
      </c>
      <c r="Y48" s="156">
        <v>412</v>
      </c>
      <c r="Z48" s="156">
        <v>282</v>
      </c>
      <c r="AA48" s="187">
        <f t="shared" si="6"/>
        <v>694</v>
      </c>
      <c r="AB48" s="156">
        <v>191</v>
      </c>
      <c r="AC48" s="156">
        <v>215</v>
      </c>
      <c r="AD48" s="187">
        <f t="shared" si="7"/>
        <v>406</v>
      </c>
      <c r="AE48" s="156">
        <f t="shared" si="12"/>
        <v>1057</v>
      </c>
      <c r="AF48" s="156">
        <f t="shared" si="13"/>
        <v>911</v>
      </c>
      <c r="AG48" s="157">
        <f t="shared" si="8"/>
        <v>1968</v>
      </c>
      <c r="AH48" s="156"/>
      <c r="AI48" s="158">
        <v>286</v>
      </c>
      <c r="AJ48" s="156">
        <v>235</v>
      </c>
      <c r="AK48" s="156">
        <v>294</v>
      </c>
      <c r="AL48" s="156">
        <v>215</v>
      </c>
      <c r="AM48" s="157">
        <f t="shared" si="14"/>
        <v>1030</v>
      </c>
      <c r="AN48" s="156"/>
      <c r="AO48" s="158">
        <v>337</v>
      </c>
      <c r="AP48" s="156">
        <v>386</v>
      </c>
      <c r="AQ48" s="156">
        <v>417</v>
      </c>
      <c r="AR48" s="156">
        <v>336</v>
      </c>
      <c r="AS48" s="157">
        <f t="shared" si="15"/>
        <v>1476</v>
      </c>
      <c r="AT48" s="27"/>
    </row>
    <row r="49" spans="1:46" x14ac:dyDescent="0.25">
      <c r="A49" s="26"/>
      <c r="B49" s="37" t="s">
        <v>13</v>
      </c>
      <c r="C49" s="156">
        <v>339</v>
      </c>
      <c r="D49" s="156">
        <v>692</v>
      </c>
      <c r="E49" s="187">
        <f t="shared" si="9"/>
        <v>1031</v>
      </c>
      <c r="F49" s="156">
        <v>801</v>
      </c>
      <c r="G49" s="156">
        <v>370</v>
      </c>
      <c r="H49" s="187">
        <f t="shared" si="0"/>
        <v>1171</v>
      </c>
      <c r="I49" s="156">
        <v>1027</v>
      </c>
      <c r="J49" s="156">
        <v>694</v>
      </c>
      <c r="K49" s="187">
        <f t="shared" si="1"/>
        <v>1721</v>
      </c>
      <c r="L49" s="156">
        <v>509</v>
      </c>
      <c r="M49" s="156">
        <v>621</v>
      </c>
      <c r="N49" s="187">
        <f t="shared" si="2"/>
        <v>1130</v>
      </c>
      <c r="O49" s="156">
        <f t="shared" ref="O49:O61" si="16">SUM(L49,I49,F49,C49)</f>
        <v>2676</v>
      </c>
      <c r="P49" s="156">
        <f t="shared" ref="P49:P61" si="17">SUM(M49,J49,G49,D49)</f>
        <v>2377</v>
      </c>
      <c r="Q49" s="157">
        <f t="shared" ref="Q49:Q61" si="18">P49+O49</f>
        <v>5053</v>
      </c>
      <c r="R49" s="157"/>
      <c r="S49" s="174">
        <v>137</v>
      </c>
      <c r="T49" s="156">
        <v>224</v>
      </c>
      <c r="U49" s="187">
        <f t="shared" si="4"/>
        <v>361</v>
      </c>
      <c r="V49" s="156">
        <v>254</v>
      </c>
      <c r="W49" s="156">
        <v>119</v>
      </c>
      <c r="X49" s="187">
        <f t="shared" si="5"/>
        <v>373</v>
      </c>
      <c r="Y49" s="156">
        <v>352</v>
      </c>
      <c r="Z49" s="156">
        <v>248</v>
      </c>
      <c r="AA49" s="187">
        <f t="shared" si="6"/>
        <v>600</v>
      </c>
      <c r="AB49" s="156">
        <v>186</v>
      </c>
      <c r="AC49" s="156">
        <v>171</v>
      </c>
      <c r="AD49" s="187">
        <f t="shared" si="7"/>
        <v>357</v>
      </c>
      <c r="AE49" s="156">
        <f t="shared" ref="AE49:AE61" si="19">SUM(S49,V49,Y49,AB49)</f>
        <v>929</v>
      </c>
      <c r="AF49" s="156">
        <f t="shared" ref="AF49:AF61" si="20">SUM(T49,W49,Z49,AC49)</f>
        <v>762</v>
      </c>
      <c r="AG49" s="157">
        <f t="shared" ref="AG49:AG61" si="21">AF49+AE49</f>
        <v>1691</v>
      </c>
      <c r="AH49" s="156"/>
      <c r="AI49" s="158">
        <v>281</v>
      </c>
      <c r="AJ49" s="156">
        <v>182</v>
      </c>
      <c r="AK49" s="156">
        <v>274</v>
      </c>
      <c r="AL49" s="156">
        <v>167</v>
      </c>
      <c r="AM49" s="157">
        <f t="shared" si="14"/>
        <v>904</v>
      </c>
      <c r="AN49" s="156"/>
      <c r="AO49" s="158">
        <v>353</v>
      </c>
      <c r="AP49" s="156">
        <v>337</v>
      </c>
      <c r="AQ49" s="156">
        <v>437</v>
      </c>
      <c r="AR49" s="156">
        <v>299</v>
      </c>
      <c r="AS49" s="157">
        <f t="shared" si="15"/>
        <v>1426</v>
      </c>
      <c r="AT49" s="27"/>
    </row>
    <row r="50" spans="1:46" x14ac:dyDescent="0.25">
      <c r="A50" s="26"/>
      <c r="B50" s="37" t="s">
        <v>14</v>
      </c>
      <c r="C50" s="156">
        <v>305</v>
      </c>
      <c r="D50" s="156">
        <v>670</v>
      </c>
      <c r="E50" s="187">
        <f t="shared" si="9"/>
        <v>975</v>
      </c>
      <c r="F50" s="156">
        <v>740</v>
      </c>
      <c r="G50" s="156">
        <v>390</v>
      </c>
      <c r="H50" s="187">
        <f t="shared" si="0"/>
        <v>1130</v>
      </c>
      <c r="I50" s="156">
        <v>930</v>
      </c>
      <c r="J50" s="156">
        <v>688</v>
      </c>
      <c r="K50" s="187">
        <f t="shared" si="1"/>
        <v>1618</v>
      </c>
      <c r="L50" s="156">
        <v>510</v>
      </c>
      <c r="M50" s="156">
        <v>565</v>
      </c>
      <c r="N50" s="187">
        <f t="shared" si="2"/>
        <v>1075</v>
      </c>
      <c r="O50" s="156">
        <f t="shared" si="16"/>
        <v>2485</v>
      </c>
      <c r="P50" s="156">
        <f t="shared" si="17"/>
        <v>2313</v>
      </c>
      <c r="Q50" s="157">
        <f t="shared" si="18"/>
        <v>4798</v>
      </c>
      <c r="R50" s="157"/>
      <c r="S50" s="174">
        <v>135</v>
      </c>
      <c r="T50" s="156">
        <v>263</v>
      </c>
      <c r="U50" s="187">
        <f t="shared" si="4"/>
        <v>398</v>
      </c>
      <c r="V50" s="156">
        <v>250</v>
      </c>
      <c r="W50" s="156">
        <v>116</v>
      </c>
      <c r="X50" s="187">
        <f t="shared" si="5"/>
        <v>366</v>
      </c>
      <c r="Y50" s="156">
        <v>416</v>
      </c>
      <c r="Z50" s="156">
        <v>266</v>
      </c>
      <c r="AA50" s="187">
        <f t="shared" si="6"/>
        <v>682</v>
      </c>
      <c r="AB50" s="156">
        <v>175</v>
      </c>
      <c r="AC50" s="156">
        <v>181</v>
      </c>
      <c r="AD50" s="187">
        <f t="shared" si="7"/>
        <v>356</v>
      </c>
      <c r="AE50" s="156">
        <f t="shared" si="19"/>
        <v>976</v>
      </c>
      <c r="AF50" s="156">
        <f t="shared" si="20"/>
        <v>826</v>
      </c>
      <c r="AG50" s="157">
        <f t="shared" si="21"/>
        <v>1802</v>
      </c>
      <c r="AH50" s="156"/>
      <c r="AI50" s="158">
        <v>251</v>
      </c>
      <c r="AJ50" s="156">
        <v>182</v>
      </c>
      <c r="AK50" s="156">
        <v>217</v>
      </c>
      <c r="AL50" s="156">
        <v>163</v>
      </c>
      <c r="AM50" s="157">
        <f t="shared" si="14"/>
        <v>813</v>
      </c>
      <c r="AN50" s="156"/>
      <c r="AO50" s="158">
        <v>303</v>
      </c>
      <c r="AP50" s="156">
        <v>348</v>
      </c>
      <c r="AQ50" s="156">
        <v>374</v>
      </c>
      <c r="AR50" s="156">
        <v>271</v>
      </c>
      <c r="AS50" s="157">
        <f t="shared" si="15"/>
        <v>1296</v>
      </c>
      <c r="AT50" s="27"/>
    </row>
    <row r="51" spans="1:46" x14ac:dyDescent="0.25">
      <c r="A51" s="26"/>
      <c r="B51" s="37" t="s">
        <v>15</v>
      </c>
      <c r="C51" s="156">
        <v>300</v>
      </c>
      <c r="D51" s="156">
        <v>589</v>
      </c>
      <c r="E51" s="187">
        <f t="shared" si="9"/>
        <v>889</v>
      </c>
      <c r="F51" s="156">
        <v>706</v>
      </c>
      <c r="G51" s="156">
        <v>347</v>
      </c>
      <c r="H51" s="187">
        <f t="shared" si="0"/>
        <v>1053</v>
      </c>
      <c r="I51" s="156">
        <v>812</v>
      </c>
      <c r="J51" s="156">
        <v>640</v>
      </c>
      <c r="K51" s="187">
        <f t="shared" si="1"/>
        <v>1452</v>
      </c>
      <c r="L51" s="156">
        <v>467</v>
      </c>
      <c r="M51" s="156">
        <v>601</v>
      </c>
      <c r="N51" s="187">
        <f t="shared" si="2"/>
        <v>1068</v>
      </c>
      <c r="O51" s="156">
        <f t="shared" si="16"/>
        <v>2285</v>
      </c>
      <c r="P51" s="156">
        <f t="shared" si="17"/>
        <v>2177</v>
      </c>
      <c r="Q51" s="157">
        <f t="shared" si="18"/>
        <v>4462</v>
      </c>
      <c r="R51" s="157"/>
      <c r="S51" s="174">
        <v>89</v>
      </c>
      <c r="T51" s="156">
        <v>167</v>
      </c>
      <c r="U51" s="187">
        <f t="shared" si="4"/>
        <v>256</v>
      </c>
      <c r="V51" s="156">
        <v>209</v>
      </c>
      <c r="W51" s="156">
        <v>88</v>
      </c>
      <c r="X51" s="187">
        <f t="shared" si="5"/>
        <v>297</v>
      </c>
      <c r="Y51" s="156">
        <v>298</v>
      </c>
      <c r="Z51" s="156">
        <v>192</v>
      </c>
      <c r="AA51" s="187">
        <f t="shared" si="6"/>
        <v>490</v>
      </c>
      <c r="AB51" s="156">
        <v>120</v>
      </c>
      <c r="AC51" s="156">
        <v>149</v>
      </c>
      <c r="AD51" s="187">
        <f t="shared" si="7"/>
        <v>269</v>
      </c>
      <c r="AE51" s="156">
        <f t="shared" si="19"/>
        <v>716</v>
      </c>
      <c r="AF51" s="156">
        <f t="shared" si="20"/>
        <v>596</v>
      </c>
      <c r="AG51" s="157">
        <f t="shared" si="21"/>
        <v>1312</v>
      </c>
      <c r="AH51" s="156"/>
      <c r="AI51" s="158">
        <v>201</v>
      </c>
      <c r="AJ51" s="156">
        <v>95</v>
      </c>
      <c r="AK51" s="156">
        <v>188</v>
      </c>
      <c r="AL51" s="156">
        <v>104</v>
      </c>
      <c r="AM51" s="157">
        <f t="shared" si="14"/>
        <v>588</v>
      </c>
      <c r="AN51" s="156"/>
      <c r="AO51" s="158">
        <v>282</v>
      </c>
      <c r="AP51" s="156">
        <v>304</v>
      </c>
      <c r="AQ51" s="156">
        <v>325</v>
      </c>
      <c r="AR51" s="156">
        <v>234</v>
      </c>
      <c r="AS51" s="157">
        <f t="shared" si="15"/>
        <v>1145</v>
      </c>
      <c r="AT51" s="27"/>
    </row>
    <row r="52" spans="1:46" x14ac:dyDescent="0.25">
      <c r="A52" s="26"/>
      <c r="B52" s="37" t="s">
        <v>16</v>
      </c>
      <c r="C52" s="156">
        <v>327</v>
      </c>
      <c r="D52" s="156">
        <v>674</v>
      </c>
      <c r="E52" s="187">
        <f t="shared" si="9"/>
        <v>1001</v>
      </c>
      <c r="F52" s="156">
        <v>780</v>
      </c>
      <c r="G52" s="156">
        <v>415</v>
      </c>
      <c r="H52" s="187">
        <f t="shared" si="0"/>
        <v>1195</v>
      </c>
      <c r="I52" s="156">
        <v>978</v>
      </c>
      <c r="J52" s="156">
        <v>828</v>
      </c>
      <c r="K52" s="187">
        <f t="shared" si="1"/>
        <v>1806</v>
      </c>
      <c r="L52" s="156">
        <v>528</v>
      </c>
      <c r="M52" s="156">
        <v>608</v>
      </c>
      <c r="N52" s="187">
        <f t="shared" si="2"/>
        <v>1136</v>
      </c>
      <c r="O52" s="156">
        <f t="shared" si="16"/>
        <v>2613</v>
      </c>
      <c r="P52" s="156">
        <f t="shared" si="17"/>
        <v>2525</v>
      </c>
      <c r="Q52" s="157">
        <f t="shared" si="18"/>
        <v>5138</v>
      </c>
      <c r="R52" s="157"/>
      <c r="S52" s="174">
        <v>119</v>
      </c>
      <c r="T52" s="156">
        <v>196</v>
      </c>
      <c r="U52" s="187">
        <f t="shared" si="4"/>
        <v>315</v>
      </c>
      <c r="V52" s="156">
        <v>251</v>
      </c>
      <c r="W52" s="156">
        <v>124</v>
      </c>
      <c r="X52" s="187">
        <f t="shared" si="5"/>
        <v>375</v>
      </c>
      <c r="Y52" s="156">
        <v>327</v>
      </c>
      <c r="Z52" s="156">
        <v>246</v>
      </c>
      <c r="AA52" s="187">
        <f t="shared" si="6"/>
        <v>573</v>
      </c>
      <c r="AB52" s="156">
        <v>173</v>
      </c>
      <c r="AC52" s="156">
        <v>159</v>
      </c>
      <c r="AD52" s="187">
        <f t="shared" si="7"/>
        <v>332</v>
      </c>
      <c r="AE52" s="156">
        <f t="shared" si="19"/>
        <v>870</v>
      </c>
      <c r="AF52" s="156">
        <f t="shared" si="20"/>
        <v>725</v>
      </c>
      <c r="AG52" s="157">
        <f t="shared" si="21"/>
        <v>1595</v>
      </c>
      <c r="AH52" s="156"/>
      <c r="AI52" s="158">
        <v>206</v>
      </c>
      <c r="AJ52" s="156">
        <v>213</v>
      </c>
      <c r="AK52" s="156">
        <v>255</v>
      </c>
      <c r="AL52" s="156">
        <v>142</v>
      </c>
      <c r="AM52" s="157">
        <f t="shared" si="14"/>
        <v>816</v>
      </c>
      <c r="AN52" s="156"/>
      <c r="AO52" s="158">
        <v>322</v>
      </c>
      <c r="AP52" s="156">
        <v>389</v>
      </c>
      <c r="AQ52" s="156">
        <v>390</v>
      </c>
      <c r="AR52" s="156">
        <v>280</v>
      </c>
      <c r="AS52" s="157">
        <f t="shared" si="15"/>
        <v>1381</v>
      </c>
      <c r="AT52" s="27"/>
    </row>
    <row r="53" spans="1:46" x14ac:dyDescent="0.25">
      <c r="A53" s="26"/>
      <c r="B53" s="37" t="s">
        <v>17</v>
      </c>
      <c r="C53" s="156">
        <v>337</v>
      </c>
      <c r="D53" s="156">
        <v>711</v>
      </c>
      <c r="E53" s="187">
        <f t="shared" si="9"/>
        <v>1048</v>
      </c>
      <c r="F53" s="156">
        <v>832</v>
      </c>
      <c r="G53" s="156">
        <v>431</v>
      </c>
      <c r="H53" s="187">
        <f t="shared" si="0"/>
        <v>1263</v>
      </c>
      <c r="I53" s="156">
        <v>1004</v>
      </c>
      <c r="J53" s="156">
        <v>836</v>
      </c>
      <c r="K53" s="187">
        <f t="shared" si="1"/>
        <v>1840</v>
      </c>
      <c r="L53" s="156">
        <v>536</v>
      </c>
      <c r="M53" s="156">
        <v>613</v>
      </c>
      <c r="N53" s="187">
        <f t="shared" si="2"/>
        <v>1149</v>
      </c>
      <c r="O53" s="156">
        <f t="shared" si="16"/>
        <v>2709</v>
      </c>
      <c r="P53" s="156">
        <f t="shared" si="17"/>
        <v>2591</v>
      </c>
      <c r="Q53" s="157">
        <f t="shared" si="18"/>
        <v>5300</v>
      </c>
      <c r="R53" s="157"/>
      <c r="S53" s="174">
        <v>104</v>
      </c>
      <c r="T53" s="156">
        <v>244</v>
      </c>
      <c r="U53" s="187">
        <f t="shared" si="4"/>
        <v>348</v>
      </c>
      <c r="V53" s="156">
        <v>288</v>
      </c>
      <c r="W53" s="156">
        <v>110</v>
      </c>
      <c r="X53" s="187">
        <f t="shared" si="5"/>
        <v>398</v>
      </c>
      <c r="Y53" s="156">
        <v>340</v>
      </c>
      <c r="Z53" s="156">
        <v>261</v>
      </c>
      <c r="AA53" s="187">
        <f t="shared" si="6"/>
        <v>601</v>
      </c>
      <c r="AB53" s="156">
        <v>171</v>
      </c>
      <c r="AC53" s="156">
        <v>192</v>
      </c>
      <c r="AD53" s="187">
        <f t="shared" si="7"/>
        <v>363</v>
      </c>
      <c r="AE53" s="156">
        <f t="shared" si="19"/>
        <v>903</v>
      </c>
      <c r="AF53" s="156">
        <f t="shared" si="20"/>
        <v>807</v>
      </c>
      <c r="AG53" s="157">
        <f t="shared" si="21"/>
        <v>1710</v>
      </c>
      <c r="AH53" s="156"/>
      <c r="AI53" s="158">
        <v>265</v>
      </c>
      <c r="AJ53" s="156">
        <v>196</v>
      </c>
      <c r="AK53" s="156">
        <v>273</v>
      </c>
      <c r="AL53" s="156">
        <v>165</v>
      </c>
      <c r="AM53" s="157">
        <f t="shared" si="14"/>
        <v>899</v>
      </c>
      <c r="AN53" s="156"/>
      <c r="AO53" s="158">
        <v>325</v>
      </c>
      <c r="AP53" s="156">
        <v>364</v>
      </c>
      <c r="AQ53" s="156">
        <v>460</v>
      </c>
      <c r="AR53" s="156">
        <v>261</v>
      </c>
      <c r="AS53" s="157">
        <f t="shared" si="15"/>
        <v>1410</v>
      </c>
      <c r="AT53" s="27"/>
    </row>
    <row r="54" spans="1:46" x14ac:dyDescent="0.25">
      <c r="A54" s="26"/>
      <c r="B54" s="37" t="s">
        <v>18</v>
      </c>
      <c r="C54" s="156">
        <v>332</v>
      </c>
      <c r="D54" s="156">
        <v>703</v>
      </c>
      <c r="E54" s="187">
        <f t="shared" si="9"/>
        <v>1035</v>
      </c>
      <c r="F54" s="156">
        <v>853</v>
      </c>
      <c r="G54" s="156">
        <v>494</v>
      </c>
      <c r="H54" s="187">
        <f t="shared" si="0"/>
        <v>1347</v>
      </c>
      <c r="I54" s="156">
        <v>1052</v>
      </c>
      <c r="J54" s="156">
        <v>901</v>
      </c>
      <c r="K54" s="187">
        <f t="shared" si="1"/>
        <v>1953</v>
      </c>
      <c r="L54" s="156">
        <v>570</v>
      </c>
      <c r="M54" s="156">
        <v>710</v>
      </c>
      <c r="N54" s="187">
        <f t="shared" si="2"/>
        <v>1280</v>
      </c>
      <c r="O54" s="156">
        <f t="shared" si="16"/>
        <v>2807</v>
      </c>
      <c r="P54" s="156">
        <f t="shared" si="17"/>
        <v>2808</v>
      </c>
      <c r="Q54" s="157">
        <f t="shared" si="18"/>
        <v>5615</v>
      </c>
      <c r="R54" s="157"/>
      <c r="S54" s="174">
        <v>125</v>
      </c>
      <c r="T54" s="156">
        <v>236</v>
      </c>
      <c r="U54" s="187">
        <f t="shared" si="4"/>
        <v>361</v>
      </c>
      <c r="V54" s="156">
        <v>291</v>
      </c>
      <c r="W54" s="156">
        <v>132</v>
      </c>
      <c r="X54" s="187">
        <f t="shared" si="5"/>
        <v>423</v>
      </c>
      <c r="Y54" s="156">
        <v>433</v>
      </c>
      <c r="Z54" s="156">
        <v>275</v>
      </c>
      <c r="AA54" s="187">
        <f t="shared" si="6"/>
        <v>708</v>
      </c>
      <c r="AB54" s="156">
        <v>206</v>
      </c>
      <c r="AC54" s="156">
        <v>186</v>
      </c>
      <c r="AD54" s="187">
        <f t="shared" si="7"/>
        <v>392</v>
      </c>
      <c r="AE54" s="156">
        <f t="shared" si="19"/>
        <v>1055</v>
      </c>
      <c r="AF54" s="156">
        <f t="shared" si="20"/>
        <v>829</v>
      </c>
      <c r="AG54" s="157">
        <f t="shared" si="21"/>
        <v>1884</v>
      </c>
      <c r="AH54" s="156"/>
      <c r="AI54" s="158">
        <v>358</v>
      </c>
      <c r="AJ54" s="156">
        <v>244</v>
      </c>
      <c r="AK54" s="156">
        <v>364</v>
      </c>
      <c r="AL54" s="156">
        <v>218</v>
      </c>
      <c r="AM54" s="157">
        <f t="shared" si="14"/>
        <v>1184</v>
      </c>
      <c r="AN54" s="156"/>
      <c r="AO54" s="158">
        <v>374</v>
      </c>
      <c r="AP54" s="156">
        <v>461</v>
      </c>
      <c r="AQ54" s="156">
        <v>491</v>
      </c>
      <c r="AR54" s="156">
        <v>284</v>
      </c>
      <c r="AS54" s="157">
        <f t="shared" si="15"/>
        <v>1610</v>
      </c>
      <c r="AT54" s="27"/>
    </row>
    <row r="55" spans="1:46" x14ac:dyDescent="0.25">
      <c r="A55" s="30"/>
      <c r="B55" s="37" t="s">
        <v>19</v>
      </c>
      <c r="C55" s="156">
        <v>355</v>
      </c>
      <c r="D55" s="156">
        <v>722</v>
      </c>
      <c r="E55" s="187">
        <f t="shared" si="9"/>
        <v>1077</v>
      </c>
      <c r="F55" s="156">
        <v>896</v>
      </c>
      <c r="G55" s="156">
        <v>428</v>
      </c>
      <c r="H55" s="187">
        <f t="shared" si="0"/>
        <v>1324</v>
      </c>
      <c r="I55" s="156">
        <v>1128</v>
      </c>
      <c r="J55" s="156">
        <v>884</v>
      </c>
      <c r="K55" s="187">
        <f t="shared" si="1"/>
        <v>2012</v>
      </c>
      <c r="L55" s="156">
        <v>581</v>
      </c>
      <c r="M55" s="156">
        <v>667</v>
      </c>
      <c r="N55" s="187">
        <f t="shared" si="2"/>
        <v>1248</v>
      </c>
      <c r="O55" s="156">
        <f t="shared" si="16"/>
        <v>2960</v>
      </c>
      <c r="P55" s="156">
        <f t="shared" si="17"/>
        <v>2701</v>
      </c>
      <c r="Q55" s="157">
        <f t="shared" si="18"/>
        <v>5661</v>
      </c>
      <c r="R55" s="157"/>
      <c r="S55" s="174">
        <v>115</v>
      </c>
      <c r="T55" s="156">
        <v>243</v>
      </c>
      <c r="U55" s="187">
        <f t="shared" si="4"/>
        <v>358</v>
      </c>
      <c r="V55" s="156">
        <v>286</v>
      </c>
      <c r="W55" s="156">
        <v>128</v>
      </c>
      <c r="X55" s="187">
        <f t="shared" si="5"/>
        <v>414</v>
      </c>
      <c r="Y55" s="156">
        <v>350</v>
      </c>
      <c r="Z55" s="156">
        <v>298</v>
      </c>
      <c r="AA55" s="187">
        <f t="shared" si="6"/>
        <v>648</v>
      </c>
      <c r="AB55" s="156">
        <v>182</v>
      </c>
      <c r="AC55" s="156">
        <v>189</v>
      </c>
      <c r="AD55" s="187">
        <f t="shared" si="7"/>
        <v>371</v>
      </c>
      <c r="AE55" s="156">
        <f t="shared" si="19"/>
        <v>933</v>
      </c>
      <c r="AF55" s="156">
        <f t="shared" si="20"/>
        <v>858</v>
      </c>
      <c r="AG55" s="157">
        <f t="shared" si="21"/>
        <v>1791</v>
      </c>
      <c r="AH55" s="156"/>
      <c r="AI55" s="158">
        <v>340</v>
      </c>
      <c r="AJ55" s="156">
        <v>202</v>
      </c>
      <c r="AK55" s="156">
        <v>331</v>
      </c>
      <c r="AL55" s="156">
        <v>165</v>
      </c>
      <c r="AM55" s="157">
        <f t="shared" si="14"/>
        <v>1038</v>
      </c>
      <c r="AN55" s="156"/>
      <c r="AO55" s="158">
        <v>342</v>
      </c>
      <c r="AP55" s="156">
        <v>347</v>
      </c>
      <c r="AQ55" s="156">
        <v>444</v>
      </c>
      <c r="AR55" s="156">
        <v>275</v>
      </c>
      <c r="AS55" s="157">
        <f t="shared" si="15"/>
        <v>1408</v>
      </c>
      <c r="AT55" s="27"/>
    </row>
    <row r="56" spans="1:46" x14ac:dyDescent="0.25">
      <c r="B56" s="37" t="s">
        <v>20</v>
      </c>
      <c r="C56" s="156">
        <v>314</v>
      </c>
      <c r="D56" s="156">
        <v>730</v>
      </c>
      <c r="E56" s="187">
        <f t="shared" si="9"/>
        <v>1044</v>
      </c>
      <c r="F56" s="156">
        <v>835</v>
      </c>
      <c r="G56" s="156">
        <v>454</v>
      </c>
      <c r="H56" s="187">
        <f t="shared" si="0"/>
        <v>1289</v>
      </c>
      <c r="I56" s="156">
        <v>1077</v>
      </c>
      <c r="J56" s="156">
        <v>840</v>
      </c>
      <c r="K56" s="187">
        <f t="shared" si="1"/>
        <v>1917</v>
      </c>
      <c r="L56" s="156">
        <v>540</v>
      </c>
      <c r="M56" s="156">
        <v>670</v>
      </c>
      <c r="N56" s="187">
        <f t="shared" si="2"/>
        <v>1210</v>
      </c>
      <c r="O56" s="156">
        <f t="shared" si="16"/>
        <v>2766</v>
      </c>
      <c r="P56" s="156">
        <f t="shared" si="17"/>
        <v>2694</v>
      </c>
      <c r="Q56" s="157">
        <f t="shared" si="18"/>
        <v>5460</v>
      </c>
      <c r="R56" s="157"/>
      <c r="S56" s="174">
        <v>112</v>
      </c>
      <c r="T56" s="156">
        <v>241</v>
      </c>
      <c r="U56" s="187">
        <f t="shared" si="4"/>
        <v>353</v>
      </c>
      <c r="V56" s="156">
        <v>294</v>
      </c>
      <c r="W56" s="156">
        <v>139</v>
      </c>
      <c r="X56" s="187">
        <f t="shared" si="5"/>
        <v>433</v>
      </c>
      <c r="Y56" s="156">
        <v>376</v>
      </c>
      <c r="Z56" s="156">
        <v>262</v>
      </c>
      <c r="AA56" s="187">
        <f t="shared" si="6"/>
        <v>638</v>
      </c>
      <c r="AB56" s="156">
        <v>194</v>
      </c>
      <c r="AC56" s="156">
        <v>203</v>
      </c>
      <c r="AD56" s="187">
        <f t="shared" si="7"/>
        <v>397</v>
      </c>
      <c r="AE56" s="156">
        <f t="shared" si="19"/>
        <v>976</v>
      </c>
      <c r="AF56" s="156">
        <f t="shared" si="20"/>
        <v>845</v>
      </c>
      <c r="AG56" s="157">
        <f t="shared" si="21"/>
        <v>1821</v>
      </c>
      <c r="AH56" s="156"/>
      <c r="AI56" s="158">
        <v>378</v>
      </c>
      <c r="AJ56" s="156">
        <v>232</v>
      </c>
      <c r="AK56" s="156">
        <v>351</v>
      </c>
      <c r="AL56" s="156">
        <v>212</v>
      </c>
      <c r="AM56" s="157">
        <f t="shared" si="14"/>
        <v>1173</v>
      </c>
      <c r="AN56" s="156"/>
      <c r="AO56" s="158">
        <v>333</v>
      </c>
      <c r="AP56" s="156">
        <v>409</v>
      </c>
      <c r="AQ56" s="156">
        <v>435</v>
      </c>
      <c r="AR56" s="156">
        <v>288</v>
      </c>
      <c r="AS56" s="157">
        <f t="shared" si="15"/>
        <v>1465</v>
      </c>
      <c r="AT56" s="27"/>
    </row>
    <row r="57" spans="1:46" x14ac:dyDescent="0.25">
      <c r="B57" s="37" t="s">
        <v>21</v>
      </c>
      <c r="C57" s="156">
        <v>348</v>
      </c>
      <c r="D57" s="156">
        <v>701</v>
      </c>
      <c r="E57" s="187">
        <f t="shared" si="9"/>
        <v>1049</v>
      </c>
      <c r="F57" s="156">
        <v>819</v>
      </c>
      <c r="G57" s="156">
        <v>400</v>
      </c>
      <c r="H57" s="187">
        <f t="shared" si="0"/>
        <v>1219</v>
      </c>
      <c r="I57" s="156">
        <v>1069</v>
      </c>
      <c r="J57" s="156">
        <v>890</v>
      </c>
      <c r="K57" s="187">
        <f t="shared" si="1"/>
        <v>1959</v>
      </c>
      <c r="L57" s="156">
        <v>572</v>
      </c>
      <c r="M57" s="156">
        <v>696</v>
      </c>
      <c r="N57" s="187">
        <f t="shared" si="2"/>
        <v>1268</v>
      </c>
      <c r="O57" s="156">
        <f t="shared" si="16"/>
        <v>2808</v>
      </c>
      <c r="P57" s="156">
        <f t="shared" si="17"/>
        <v>2687</v>
      </c>
      <c r="Q57" s="157">
        <f t="shared" si="18"/>
        <v>5495</v>
      </c>
      <c r="R57" s="157"/>
      <c r="S57" s="174">
        <v>119</v>
      </c>
      <c r="T57" s="156">
        <v>206</v>
      </c>
      <c r="U57" s="187">
        <f t="shared" si="4"/>
        <v>325</v>
      </c>
      <c r="V57" s="156">
        <v>262</v>
      </c>
      <c r="W57" s="156">
        <v>131</v>
      </c>
      <c r="X57" s="187">
        <f t="shared" si="5"/>
        <v>393</v>
      </c>
      <c r="Y57" s="156">
        <v>342</v>
      </c>
      <c r="Z57" s="156">
        <v>260</v>
      </c>
      <c r="AA57" s="187">
        <f t="shared" si="6"/>
        <v>602</v>
      </c>
      <c r="AB57" s="156">
        <v>181</v>
      </c>
      <c r="AC57" s="156">
        <v>190</v>
      </c>
      <c r="AD57" s="187">
        <f t="shared" si="7"/>
        <v>371</v>
      </c>
      <c r="AE57" s="156">
        <f t="shared" si="19"/>
        <v>904</v>
      </c>
      <c r="AF57" s="156">
        <f t="shared" si="20"/>
        <v>787</v>
      </c>
      <c r="AG57" s="157">
        <f t="shared" si="21"/>
        <v>1691</v>
      </c>
      <c r="AH57" s="156"/>
      <c r="AI57" s="158">
        <v>392</v>
      </c>
      <c r="AJ57" s="156">
        <v>254</v>
      </c>
      <c r="AK57" s="156">
        <v>253</v>
      </c>
      <c r="AL57" s="156">
        <v>251</v>
      </c>
      <c r="AM57" s="157">
        <f t="shared" si="14"/>
        <v>1150</v>
      </c>
      <c r="AN57" s="156"/>
      <c r="AO57" s="158">
        <v>339</v>
      </c>
      <c r="AP57" s="156">
        <v>340</v>
      </c>
      <c r="AQ57" s="156">
        <v>478</v>
      </c>
      <c r="AR57" s="156">
        <v>317</v>
      </c>
      <c r="AS57" s="157">
        <f t="shared" si="15"/>
        <v>1474</v>
      </c>
      <c r="AT57" s="27"/>
    </row>
    <row r="58" spans="1:46" x14ac:dyDescent="0.25">
      <c r="B58" s="37" t="s">
        <v>22</v>
      </c>
      <c r="C58" s="156">
        <v>296</v>
      </c>
      <c r="D58" s="156">
        <v>670</v>
      </c>
      <c r="E58" s="187">
        <f t="shared" si="9"/>
        <v>966</v>
      </c>
      <c r="F58" s="156">
        <v>773</v>
      </c>
      <c r="G58" s="156">
        <v>390</v>
      </c>
      <c r="H58" s="187">
        <f t="shared" si="0"/>
        <v>1163</v>
      </c>
      <c r="I58" s="156">
        <v>1010</v>
      </c>
      <c r="J58" s="156">
        <v>802</v>
      </c>
      <c r="K58" s="187">
        <f t="shared" si="1"/>
        <v>1812</v>
      </c>
      <c r="L58" s="156">
        <v>537</v>
      </c>
      <c r="M58" s="156">
        <v>618</v>
      </c>
      <c r="N58" s="187">
        <f t="shared" si="2"/>
        <v>1155</v>
      </c>
      <c r="O58" s="156">
        <f t="shared" si="16"/>
        <v>2616</v>
      </c>
      <c r="P58" s="156">
        <f t="shared" si="17"/>
        <v>2480</v>
      </c>
      <c r="Q58" s="157">
        <f t="shared" si="18"/>
        <v>5096</v>
      </c>
      <c r="R58" s="157"/>
      <c r="S58" s="174">
        <v>105</v>
      </c>
      <c r="T58" s="156">
        <v>213</v>
      </c>
      <c r="U58" s="187">
        <f t="shared" si="4"/>
        <v>318</v>
      </c>
      <c r="V58" s="156">
        <v>232</v>
      </c>
      <c r="W58" s="156">
        <v>127</v>
      </c>
      <c r="X58" s="187">
        <f t="shared" si="5"/>
        <v>359</v>
      </c>
      <c r="Y58" s="156">
        <v>339</v>
      </c>
      <c r="Z58" s="156">
        <v>242</v>
      </c>
      <c r="AA58" s="187">
        <f t="shared" si="6"/>
        <v>581</v>
      </c>
      <c r="AB58" s="156">
        <v>181</v>
      </c>
      <c r="AC58" s="156">
        <v>158</v>
      </c>
      <c r="AD58" s="187">
        <f t="shared" si="7"/>
        <v>339</v>
      </c>
      <c r="AE58" s="156">
        <f t="shared" si="19"/>
        <v>857</v>
      </c>
      <c r="AF58" s="156">
        <f t="shared" si="20"/>
        <v>740</v>
      </c>
      <c r="AG58" s="157">
        <f t="shared" si="21"/>
        <v>1597</v>
      </c>
      <c r="AH58" s="156"/>
      <c r="AI58" s="158">
        <v>380</v>
      </c>
      <c r="AJ58" s="156">
        <v>219</v>
      </c>
      <c r="AK58" s="156">
        <v>269</v>
      </c>
      <c r="AL58" s="156">
        <v>194</v>
      </c>
      <c r="AM58" s="157">
        <f t="shared" si="14"/>
        <v>1062</v>
      </c>
      <c r="AN58" s="156"/>
      <c r="AO58" s="158">
        <v>359</v>
      </c>
      <c r="AP58" s="156">
        <v>368</v>
      </c>
      <c r="AQ58" s="156">
        <v>463</v>
      </c>
      <c r="AR58" s="156">
        <v>269</v>
      </c>
      <c r="AS58" s="157">
        <f t="shared" si="15"/>
        <v>1459</v>
      </c>
      <c r="AT58" s="27"/>
    </row>
    <row r="59" spans="1:46" x14ac:dyDescent="0.25">
      <c r="A59" s="29"/>
      <c r="B59" s="38" t="s">
        <v>23</v>
      </c>
      <c r="C59" s="160">
        <v>322</v>
      </c>
      <c r="D59" s="160">
        <v>736</v>
      </c>
      <c r="E59" s="188">
        <f t="shared" si="9"/>
        <v>1058</v>
      </c>
      <c r="F59" s="160">
        <v>815</v>
      </c>
      <c r="G59" s="160">
        <v>406</v>
      </c>
      <c r="H59" s="188">
        <f t="shared" si="0"/>
        <v>1221</v>
      </c>
      <c r="I59" s="160">
        <v>1081</v>
      </c>
      <c r="J59" s="160">
        <v>882</v>
      </c>
      <c r="K59" s="188">
        <f t="shared" si="1"/>
        <v>1963</v>
      </c>
      <c r="L59" s="160">
        <v>573</v>
      </c>
      <c r="M59" s="160">
        <v>653</v>
      </c>
      <c r="N59" s="188">
        <f t="shared" si="2"/>
        <v>1226</v>
      </c>
      <c r="O59" s="160">
        <f t="shared" si="16"/>
        <v>2791</v>
      </c>
      <c r="P59" s="160">
        <f t="shared" si="17"/>
        <v>2677</v>
      </c>
      <c r="Q59" s="159">
        <f t="shared" si="18"/>
        <v>5468</v>
      </c>
      <c r="R59" s="159"/>
      <c r="S59" s="160">
        <v>125</v>
      </c>
      <c r="T59" s="160">
        <v>201</v>
      </c>
      <c r="U59" s="188">
        <f t="shared" si="4"/>
        <v>326</v>
      </c>
      <c r="V59" s="160">
        <v>244</v>
      </c>
      <c r="W59" s="160">
        <v>128</v>
      </c>
      <c r="X59" s="188">
        <f t="shared" si="5"/>
        <v>372</v>
      </c>
      <c r="Y59" s="160">
        <v>365</v>
      </c>
      <c r="Z59" s="160">
        <v>230</v>
      </c>
      <c r="AA59" s="188">
        <f t="shared" si="6"/>
        <v>595</v>
      </c>
      <c r="AB59" s="160">
        <v>169</v>
      </c>
      <c r="AC59" s="160">
        <v>165</v>
      </c>
      <c r="AD59" s="188">
        <f t="shared" si="7"/>
        <v>334</v>
      </c>
      <c r="AE59" s="160">
        <f t="shared" si="19"/>
        <v>903</v>
      </c>
      <c r="AF59" s="160">
        <f t="shared" si="20"/>
        <v>724</v>
      </c>
      <c r="AG59" s="159">
        <f t="shared" si="21"/>
        <v>1627</v>
      </c>
      <c r="AH59" s="160"/>
      <c r="AI59" s="182">
        <v>301</v>
      </c>
      <c r="AJ59" s="160">
        <v>232</v>
      </c>
      <c r="AK59" s="160">
        <v>316</v>
      </c>
      <c r="AL59" s="160">
        <v>200</v>
      </c>
      <c r="AM59" s="159">
        <f t="shared" si="14"/>
        <v>1049</v>
      </c>
      <c r="AN59" s="160"/>
      <c r="AO59" s="182">
        <v>332</v>
      </c>
      <c r="AP59" s="160">
        <v>389</v>
      </c>
      <c r="AQ59" s="160">
        <v>448</v>
      </c>
      <c r="AR59" s="160">
        <v>340</v>
      </c>
      <c r="AS59" s="159">
        <f t="shared" si="15"/>
        <v>1509</v>
      </c>
      <c r="AT59" s="27"/>
    </row>
    <row r="60" spans="1:46" x14ac:dyDescent="0.25">
      <c r="A60" s="31">
        <v>2021</v>
      </c>
      <c r="B60" s="37" t="s">
        <v>12</v>
      </c>
      <c r="C60" s="156">
        <v>294</v>
      </c>
      <c r="D60" s="156">
        <v>695</v>
      </c>
      <c r="E60" s="187">
        <f t="shared" si="9"/>
        <v>989</v>
      </c>
      <c r="F60" s="156">
        <v>786</v>
      </c>
      <c r="G60" s="156">
        <v>431</v>
      </c>
      <c r="H60" s="187">
        <f t="shared" si="0"/>
        <v>1217</v>
      </c>
      <c r="I60" s="156">
        <v>998</v>
      </c>
      <c r="J60" s="156">
        <v>869</v>
      </c>
      <c r="K60" s="187">
        <f t="shared" si="1"/>
        <v>1867</v>
      </c>
      <c r="L60" s="156">
        <v>496</v>
      </c>
      <c r="M60" s="156">
        <v>641</v>
      </c>
      <c r="N60" s="187">
        <f t="shared" si="2"/>
        <v>1137</v>
      </c>
      <c r="O60" s="156">
        <f t="shared" si="16"/>
        <v>2574</v>
      </c>
      <c r="P60" s="156">
        <f t="shared" si="17"/>
        <v>2636</v>
      </c>
      <c r="Q60" s="157">
        <f t="shared" si="18"/>
        <v>5210</v>
      </c>
      <c r="R60" s="174"/>
      <c r="S60" s="259">
        <v>102</v>
      </c>
      <c r="T60" s="156">
        <v>223</v>
      </c>
      <c r="U60" s="187">
        <f t="shared" si="4"/>
        <v>325</v>
      </c>
      <c r="V60" s="156">
        <v>264</v>
      </c>
      <c r="W60" s="156">
        <v>109</v>
      </c>
      <c r="X60" s="187">
        <f t="shared" si="5"/>
        <v>373</v>
      </c>
      <c r="Y60" s="156">
        <v>370</v>
      </c>
      <c r="Z60" s="156">
        <v>227</v>
      </c>
      <c r="AA60" s="187">
        <f t="shared" si="6"/>
        <v>597</v>
      </c>
      <c r="AB60" s="156">
        <v>161</v>
      </c>
      <c r="AC60" s="156">
        <v>163</v>
      </c>
      <c r="AD60" s="187">
        <f t="shared" si="7"/>
        <v>324</v>
      </c>
      <c r="AE60" s="156">
        <f t="shared" si="19"/>
        <v>897</v>
      </c>
      <c r="AF60" s="156">
        <f t="shared" si="20"/>
        <v>722</v>
      </c>
      <c r="AG60" s="157">
        <f t="shared" si="21"/>
        <v>1619</v>
      </c>
      <c r="AH60" s="156"/>
      <c r="AI60" s="158">
        <v>291</v>
      </c>
      <c r="AJ60" s="156">
        <v>246</v>
      </c>
      <c r="AK60" s="156">
        <v>293</v>
      </c>
      <c r="AL60" s="156">
        <v>197</v>
      </c>
      <c r="AM60" s="157">
        <f t="shared" si="14"/>
        <v>1027</v>
      </c>
      <c r="AN60" s="156"/>
      <c r="AO60" s="158">
        <v>365</v>
      </c>
      <c r="AP60" s="156">
        <v>435</v>
      </c>
      <c r="AQ60" s="156">
        <v>449</v>
      </c>
      <c r="AR60" s="156">
        <v>335</v>
      </c>
      <c r="AS60" s="157">
        <f t="shared" si="15"/>
        <v>1584</v>
      </c>
      <c r="AT60" s="27"/>
    </row>
    <row r="61" spans="1:46" x14ac:dyDescent="0.25">
      <c r="A61" s="92"/>
      <c r="B61" s="37" t="s">
        <v>13</v>
      </c>
      <c r="C61" s="156">
        <v>299</v>
      </c>
      <c r="D61" s="156">
        <v>597</v>
      </c>
      <c r="E61" s="187">
        <f t="shared" si="9"/>
        <v>896</v>
      </c>
      <c r="F61" s="156">
        <v>753</v>
      </c>
      <c r="G61" s="156">
        <v>395</v>
      </c>
      <c r="H61" s="187">
        <f t="shared" si="0"/>
        <v>1148</v>
      </c>
      <c r="I61" s="156">
        <v>995</v>
      </c>
      <c r="J61" s="156">
        <v>735</v>
      </c>
      <c r="K61" s="187">
        <f t="shared" si="1"/>
        <v>1730</v>
      </c>
      <c r="L61" s="156">
        <v>443</v>
      </c>
      <c r="M61" s="156">
        <v>621</v>
      </c>
      <c r="N61" s="187">
        <f t="shared" si="2"/>
        <v>1064</v>
      </c>
      <c r="O61" s="156">
        <f t="shared" si="16"/>
        <v>2490</v>
      </c>
      <c r="P61" s="156">
        <f t="shared" si="17"/>
        <v>2348</v>
      </c>
      <c r="Q61" s="157">
        <f t="shared" si="18"/>
        <v>4838</v>
      </c>
      <c r="R61" s="174"/>
      <c r="S61" s="158">
        <v>99</v>
      </c>
      <c r="T61" s="156">
        <v>204</v>
      </c>
      <c r="U61" s="187">
        <f t="shared" si="4"/>
        <v>303</v>
      </c>
      <c r="V61" s="156">
        <v>251</v>
      </c>
      <c r="W61" s="156">
        <v>116</v>
      </c>
      <c r="X61" s="187">
        <f t="shared" si="5"/>
        <v>367</v>
      </c>
      <c r="Y61" s="156">
        <v>304</v>
      </c>
      <c r="Z61" s="156">
        <v>240</v>
      </c>
      <c r="AA61" s="187">
        <f t="shared" si="6"/>
        <v>544</v>
      </c>
      <c r="AB61" s="156">
        <v>146</v>
      </c>
      <c r="AC61" s="156">
        <v>154</v>
      </c>
      <c r="AD61" s="187">
        <f t="shared" si="7"/>
        <v>300</v>
      </c>
      <c r="AE61" s="156">
        <f t="shared" si="19"/>
        <v>800</v>
      </c>
      <c r="AF61" s="156">
        <f t="shared" si="20"/>
        <v>714</v>
      </c>
      <c r="AG61" s="157">
        <f t="shared" si="21"/>
        <v>1514</v>
      </c>
      <c r="AH61" s="156"/>
      <c r="AI61" s="158">
        <v>294</v>
      </c>
      <c r="AJ61" s="156">
        <v>243</v>
      </c>
      <c r="AK61" s="156">
        <v>284</v>
      </c>
      <c r="AL61" s="156">
        <v>193</v>
      </c>
      <c r="AM61" s="157">
        <f t="shared" si="14"/>
        <v>1014</v>
      </c>
      <c r="AN61" s="156"/>
      <c r="AO61" s="158">
        <v>291</v>
      </c>
      <c r="AP61" s="156">
        <v>361</v>
      </c>
      <c r="AQ61" s="156">
        <v>374</v>
      </c>
      <c r="AR61" s="156">
        <v>246</v>
      </c>
      <c r="AS61" s="157">
        <f t="shared" si="15"/>
        <v>1272</v>
      </c>
      <c r="AT61" s="27"/>
    </row>
    <row r="62" spans="1:46" x14ac:dyDescent="0.25">
      <c r="A62" s="92"/>
      <c r="B62" s="37" t="s">
        <v>14</v>
      </c>
      <c r="C62" s="156"/>
      <c r="D62" s="156"/>
      <c r="E62" s="187"/>
      <c r="F62" s="156"/>
      <c r="G62" s="156"/>
      <c r="H62" s="187"/>
      <c r="I62" s="156"/>
      <c r="J62" s="156"/>
      <c r="K62" s="187"/>
      <c r="L62" s="156"/>
      <c r="M62" s="156"/>
      <c r="N62" s="187"/>
      <c r="O62" s="156"/>
      <c r="P62" s="156"/>
      <c r="Q62" s="157"/>
      <c r="R62" s="174"/>
      <c r="S62" s="158"/>
      <c r="T62" s="156"/>
      <c r="U62" s="187"/>
      <c r="V62" s="156"/>
      <c r="W62" s="156"/>
      <c r="X62" s="187"/>
      <c r="Y62" s="156"/>
      <c r="Z62" s="156"/>
      <c r="AA62" s="187"/>
      <c r="AB62" s="156"/>
      <c r="AC62" s="156"/>
      <c r="AD62" s="187"/>
      <c r="AE62" s="156"/>
      <c r="AF62" s="156"/>
      <c r="AG62" s="157"/>
      <c r="AH62" s="156"/>
      <c r="AI62" s="158"/>
      <c r="AJ62" s="156"/>
      <c r="AK62" s="156"/>
      <c r="AL62" s="156"/>
      <c r="AM62" s="157"/>
      <c r="AN62" s="156"/>
      <c r="AO62" s="158"/>
      <c r="AP62" s="156"/>
      <c r="AQ62" s="156"/>
      <c r="AR62" s="156"/>
      <c r="AS62" s="157"/>
      <c r="AT62" s="27"/>
    </row>
    <row r="63" spans="1:46" x14ac:dyDescent="0.25">
      <c r="A63" s="92"/>
      <c r="B63" s="37" t="s">
        <v>15</v>
      </c>
      <c r="C63" s="156"/>
      <c r="D63" s="156"/>
      <c r="E63" s="187"/>
      <c r="F63" s="156"/>
      <c r="G63" s="156"/>
      <c r="H63" s="187"/>
      <c r="I63" s="156"/>
      <c r="J63" s="156"/>
      <c r="K63" s="187"/>
      <c r="L63" s="156"/>
      <c r="M63" s="156"/>
      <c r="N63" s="187"/>
      <c r="O63" s="156"/>
      <c r="P63" s="156"/>
      <c r="Q63" s="157"/>
      <c r="R63" s="174"/>
      <c r="S63" s="158"/>
      <c r="T63" s="156"/>
      <c r="U63" s="187"/>
      <c r="V63" s="156"/>
      <c r="W63" s="156"/>
      <c r="X63" s="187"/>
      <c r="Y63" s="156"/>
      <c r="Z63" s="156"/>
      <c r="AA63" s="187"/>
      <c r="AB63" s="156"/>
      <c r="AC63" s="156"/>
      <c r="AD63" s="187"/>
      <c r="AE63" s="156"/>
      <c r="AF63" s="156"/>
      <c r="AG63" s="157"/>
      <c r="AH63" s="156"/>
      <c r="AI63" s="158"/>
      <c r="AJ63" s="156"/>
      <c r="AK63" s="156"/>
      <c r="AL63" s="156"/>
      <c r="AM63" s="157"/>
      <c r="AN63" s="156"/>
      <c r="AO63" s="158"/>
      <c r="AP63" s="156"/>
      <c r="AQ63" s="156"/>
      <c r="AR63" s="156"/>
      <c r="AS63" s="157"/>
      <c r="AT63" s="27"/>
    </row>
    <row r="64" spans="1:46" x14ac:dyDescent="0.25">
      <c r="A64" s="92"/>
      <c r="B64" s="37" t="s">
        <v>16</v>
      </c>
      <c r="C64" s="156"/>
      <c r="D64" s="156"/>
      <c r="E64" s="187"/>
      <c r="F64" s="156"/>
      <c r="G64" s="156"/>
      <c r="H64" s="187"/>
      <c r="I64" s="156"/>
      <c r="J64" s="156"/>
      <c r="K64" s="187"/>
      <c r="L64" s="156"/>
      <c r="M64" s="156"/>
      <c r="N64" s="187"/>
      <c r="O64" s="156"/>
      <c r="P64" s="156"/>
      <c r="Q64" s="157"/>
      <c r="R64" s="174"/>
      <c r="S64" s="158"/>
      <c r="T64" s="156"/>
      <c r="U64" s="187"/>
      <c r="V64" s="156"/>
      <c r="W64" s="156"/>
      <c r="X64" s="187"/>
      <c r="Y64" s="156"/>
      <c r="Z64" s="156"/>
      <c r="AA64" s="187"/>
      <c r="AB64" s="156"/>
      <c r="AC64" s="156"/>
      <c r="AD64" s="187"/>
      <c r="AE64" s="156"/>
      <c r="AF64" s="156"/>
      <c r="AG64" s="157"/>
      <c r="AH64" s="156"/>
      <c r="AI64" s="158"/>
      <c r="AJ64" s="156"/>
      <c r="AK64" s="156"/>
      <c r="AL64" s="156"/>
      <c r="AM64" s="157"/>
      <c r="AN64" s="156"/>
      <c r="AO64" s="158"/>
      <c r="AP64" s="156"/>
      <c r="AQ64" s="156"/>
      <c r="AR64" s="156"/>
      <c r="AS64" s="157"/>
      <c r="AT64" s="27"/>
    </row>
    <row r="65" spans="1:46" x14ac:dyDescent="0.25">
      <c r="A65" s="92"/>
      <c r="B65" s="37" t="s">
        <v>17</v>
      </c>
      <c r="C65" s="156"/>
      <c r="D65" s="156"/>
      <c r="E65" s="187"/>
      <c r="F65" s="156"/>
      <c r="G65" s="156"/>
      <c r="H65" s="187"/>
      <c r="I65" s="156"/>
      <c r="J65" s="156"/>
      <c r="K65" s="187"/>
      <c r="L65" s="156"/>
      <c r="M65" s="156"/>
      <c r="N65" s="187"/>
      <c r="O65" s="156"/>
      <c r="P65" s="156"/>
      <c r="Q65" s="157"/>
      <c r="R65" s="174"/>
      <c r="S65" s="158"/>
      <c r="T65" s="156"/>
      <c r="U65" s="187"/>
      <c r="V65" s="156"/>
      <c r="W65" s="156"/>
      <c r="X65" s="187"/>
      <c r="Y65" s="156"/>
      <c r="Z65" s="156"/>
      <c r="AA65" s="187"/>
      <c r="AB65" s="156"/>
      <c r="AC65" s="156"/>
      <c r="AD65" s="187"/>
      <c r="AE65" s="156"/>
      <c r="AF65" s="156"/>
      <c r="AG65" s="157"/>
      <c r="AH65" s="156"/>
      <c r="AI65" s="158"/>
      <c r="AJ65" s="156"/>
      <c r="AK65" s="156"/>
      <c r="AL65" s="156"/>
      <c r="AM65" s="157"/>
      <c r="AN65" s="156"/>
      <c r="AO65" s="158"/>
      <c r="AP65" s="156"/>
      <c r="AQ65" s="156"/>
      <c r="AR65" s="156"/>
      <c r="AS65" s="157"/>
      <c r="AT65" s="27"/>
    </row>
    <row r="66" spans="1:46" x14ac:dyDescent="0.25">
      <c r="A66" s="92"/>
      <c r="B66" s="37" t="s">
        <v>18</v>
      </c>
      <c r="C66" s="156"/>
      <c r="D66" s="156"/>
      <c r="E66" s="187"/>
      <c r="F66" s="156"/>
      <c r="G66" s="156"/>
      <c r="H66" s="187"/>
      <c r="I66" s="156"/>
      <c r="J66" s="156"/>
      <c r="K66" s="187"/>
      <c r="L66" s="156"/>
      <c r="M66" s="156"/>
      <c r="N66" s="187"/>
      <c r="O66" s="156"/>
      <c r="P66" s="156"/>
      <c r="Q66" s="157"/>
      <c r="R66" s="174"/>
      <c r="S66" s="158"/>
      <c r="T66" s="156"/>
      <c r="U66" s="187"/>
      <c r="V66" s="156"/>
      <c r="W66" s="156"/>
      <c r="X66" s="187"/>
      <c r="Y66" s="156"/>
      <c r="Z66" s="156"/>
      <c r="AA66" s="187"/>
      <c r="AB66" s="156"/>
      <c r="AC66" s="156"/>
      <c r="AD66" s="187"/>
      <c r="AE66" s="156"/>
      <c r="AF66" s="156"/>
      <c r="AG66" s="157"/>
      <c r="AH66" s="156"/>
      <c r="AI66" s="158"/>
      <c r="AJ66" s="156"/>
      <c r="AK66" s="156"/>
      <c r="AL66" s="156"/>
      <c r="AM66" s="157"/>
      <c r="AN66" s="156"/>
      <c r="AO66" s="158"/>
      <c r="AP66" s="156"/>
      <c r="AQ66" s="156"/>
      <c r="AR66" s="156"/>
      <c r="AS66" s="157"/>
      <c r="AT66" s="27"/>
    </row>
    <row r="67" spans="1:46" x14ac:dyDescent="0.25">
      <c r="A67" s="92"/>
      <c r="B67" s="37" t="s">
        <v>19</v>
      </c>
      <c r="C67" s="156"/>
      <c r="D67" s="156"/>
      <c r="E67" s="187"/>
      <c r="F67" s="156"/>
      <c r="G67" s="156"/>
      <c r="H67" s="187"/>
      <c r="I67" s="156"/>
      <c r="J67" s="156"/>
      <c r="K67" s="187"/>
      <c r="L67" s="156"/>
      <c r="M67" s="156"/>
      <c r="N67" s="187"/>
      <c r="O67" s="156"/>
      <c r="P67" s="156"/>
      <c r="Q67" s="157"/>
      <c r="R67" s="174"/>
      <c r="S67" s="158"/>
      <c r="T67" s="156"/>
      <c r="U67" s="187"/>
      <c r="V67" s="156"/>
      <c r="W67" s="156"/>
      <c r="X67" s="187"/>
      <c r="Y67" s="156"/>
      <c r="Z67" s="156"/>
      <c r="AA67" s="187"/>
      <c r="AB67" s="156"/>
      <c r="AC67" s="156"/>
      <c r="AD67" s="187"/>
      <c r="AE67" s="156"/>
      <c r="AF67" s="156"/>
      <c r="AG67" s="157"/>
      <c r="AH67" s="156"/>
      <c r="AI67" s="158"/>
      <c r="AJ67" s="156"/>
      <c r="AK67" s="156"/>
      <c r="AL67" s="156"/>
      <c r="AM67" s="157"/>
      <c r="AN67" s="156"/>
      <c r="AO67" s="158"/>
      <c r="AP67" s="156"/>
      <c r="AQ67" s="156"/>
      <c r="AR67" s="156"/>
      <c r="AS67" s="157"/>
      <c r="AT67" s="27"/>
    </row>
    <row r="68" spans="1:46" x14ac:dyDescent="0.25">
      <c r="A68" s="92"/>
      <c r="B68" s="37" t="s">
        <v>20</v>
      </c>
      <c r="C68" s="156"/>
      <c r="D68" s="156"/>
      <c r="E68" s="187"/>
      <c r="F68" s="156"/>
      <c r="G68" s="156"/>
      <c r="H68" s="187"/>
      <c r="I68" s="156"/>
      <c r="J68" s="156"/>
      <c r="K68" s="187"/>
      <c r="L68" s="156"/>
      <c r="M68" s="156"/>
      <c r="N68" s="187"/>
      <c r="O68" s="156"/>
      <c r="P68" s="156"/>
      <c r="Q68" s="157"/>
      <c r="R68" s="174"/>
      <c r="S68" s="158"/>
      <c r="T68" s="156"/>
      <c r="U68" s="187"/>
      <c r="V68" s="156"/>
      <c r="W68" s="156"/>
      <c r="X68" s="187"/>
      <c r="Y68" s="156"/>
      <c r="Z68" s="156"/>
      <c r="AA68" s="187"/>
      <c r="AB68" s="156"/>
      <c r="AC68" s="156"/>
      <c r="AD68" s="187"/>
      <c r="AE68" s="156"/>
      <c r="AF68" s="156"/>
      <c r="AG68" s="157"/>
      <c r="AH68" s="156"/>
      <c r="AI68" s="158"/>
      <c r="AJ68" s="156"/>
      <c r="AK68" s="156"/>
      <c r="AL68" s="156"/>
      <c r="AM68" s="157"/>
      <c r="AN68" s="156"/>
      <c r="AO68" s="158"/>
      <c r="AP68" s="156"/>
      <c r="AQ68" s="156"/>
      <c r="AR68" s="156"/>
      <c r="AS68" s="157"/>
      <c r="AT68" s="27"/>
    </row>
    <row r="69" spans="1:46" x14ac:dyDescent="0.25">
      <c r="A69" s="92"/>
      <c r="B69" s="37" t="s">
        <v>21</v>
      </c>
      <c r="C69" s="156"/>
      <c r="D69" s="156"/>
      <c r="E69" s="187"/>
      <c r="F69" s="156"/>
      <c r="G69" s="156"/>
      <c r="H69" s="187"/>
      <c r="I69" s="156"/>
      <c r="J69" s="156"/>
      <c r="K69" s="187"/>
      <c r="L69" s="156"/>
      <c r="M69" s="156"/>
      <c r="N69" s="187"/>
      <c r="O69" s="156"/>
      <c r="P69" s="156"/>
      <c r="Q69" s="157"/>
      <c r="R69" s="174"/>
      <c r="S69" s="158"/>
      <c r="T69" s="156"/>
      <c r="U69" s="187"/>
      <c r="V69" s="156"/>
      <c r="W69" s="156"/>
      <c r="X69" s="187"/>
      <c r="Y69" s="156"/>
      <c r="Z69" s="156"/>
      <c r="AA69" s="187"/>
      <c r="AB69" s="156"/>
      <c r="AC69" s="156"/>
      <c r="AD69" s="187"/>
      <c r="AE69" s="156"/>
      <c r="AF69" s="156"/>
      <c r="AG69" s="157"/>
      <c r="AH69" s="156"/>
      <c r="AI69" s="158"/>
      <c r="AJ69" s="156"/>
      <c r="AK69" s="156"/>
      <c r="AL69" s="156"/>
      <c r="AM69" s="157"/>
      <c r="AN69" s="156"/>
      <c r="AO69" s="158"/>
      <c r="AP69" s="156"/>
      <c r="AQ69" s="156"/>
      <c r="AR69" s="156"/>
      <c r="AS69" s="157"/>
      <c r="AT69" s="27"/>
    </row>
    <row r="70" spans="1:46" x14ac:dyDescent="0.25">
      <c r="A70" s="92"/>
      <c r="B70" s="37" t="s">
        <v>22</v>
      </c>
      <c r="C70" s="156"/>
      <c r="D70" s="156"/>
      <c r="E70" s="187"/>
      <c r="F70" s="156"/>
      <c r="G70" s="156"/>
      <c r="H70" s="187"/>
      <c r="I70" s="156"/>
      <c r="J70" s="156"/>
      <c r="K70" s="187"/>
      <c r="L70" s="156"/>
      <c r="M70" s="156"/>
      <c r="N70" s="187"/>
      <c r="O70" s="156"/>
      <c r="P70" s="156"/>
      <c r="Q70" s="157"/>
      <c r="R70" s="174"/>
      <c r="S70" s="158"/>
      <c r="T70" s="156"/>
      <c r="U70" s="187"/>
      <c r="V70" s="156"/>
      <c r="W70" s="156"/>
      <c r="X70" s="187"/>
      <c r="Y70" s="156"/>
      <c r="Z70" s="156"/>
      <c r="AA70" s="187"/>
      <c r="AB70" s="156"/>
      <c r="AC70" s="156"/>
      <c r="AD70" s="187"/>
      <c r="AE70" s="156"/>
      <c r="AF70" s="156"/>
      <c r="AG70" s="157"/>
      <c r="AH70" s="156"/>
      <c r="AI70" s="158"/>
      <c r="AJ70" s="156"/>
      <c r="AK70" s="156"/>
      <c r="AL70" s="156"/>
      <c r="AM70" s="157"/>
      <c r="AN70" s="156"/>
      <c r="AO70" s="158"/>
      <c r="AP70" s="156"/>
      <c r="AQ70" s="156"/>
      <c r="AR70" s="156"/>
      <c r="AS70" s="157"/>
      <c r="AT70" s="27"/>
    </row>
    <row r="71" spans="1:46" x14ac:dyDescent="0.25">
      <c r="A71" s="92"/>
      <c r="B71" s="37" t="s">
        <v>23</v>
      </c>
      <c r="C71" s="156"/>
      <c r="D71" s="156"/>
      <c r="E71" s="187"/>
      <c r="F71" s="156"/>
      <c r="G71" s="156"/>
      <c r="H71" s="187"/>
      <c r="I71" s="156"/>
      <c r="J71" s="156"/>
      <c r="K71" s="187"/>
      <c r="L71" s="156"/>
      <c r="M71" s="156"/>
      <c r="N71" s="187"/>
      <c r="O71" s="156"/>
      <c r="P71" s="156"/>
      <c r="Q71" s="157"/>
      <c r="R71" s="174"/>
      <c r="S71" s="182"/>
      <c r="T71" s="156"/>
      <c r="U71" s="187"/>
      <c r="V71" s="156"/>
      <c r="W71" s="156"/>
      <c r="X71" s="187"/>
      <c r="Y71" s="156"/>
      <c r="Z71" s="156"/>
      <c r="AA71" s="187"/>
      <c r="AB71" s="156"/>
      <c r="AC71" s="156"/>
      <c r="AD71" s="187"/>
      <c r="AE71" s="156"/>
      <c r="AF71" s="156"/>
      <c r="AG71" s="157"/>
      <c r="AH71" s="156"/>
      <c r="AI71" s="158"/>
      <c r="AJ71" s="156"/>
      <c r="AK71" s="156"/>
      <c r="AL71" s="156"/>
      <c r="AM71" s="157"/>
      <c r="AN71" s="156"/>
      <c r="AO71" s="158"/>
      <c r="AP71" s="156"/>
      <c r="AQ71" s="156"/>
      <c r="AR71" s="156"/>
      <c r="AS71" s="157"/>
      <c r="AT71" s="27"/>
    </row>
    <row r="72" spans="1:46" s="142" customFormat="1" ht="32.1" customHeight="1" x14ac:dyDescent="0.25">
      <c r="A72" s="14" t="s">
        <v>199</v>
      </c>
      <c r="B72" s="183" t="s">
        <v>51</v>
      </c>
      <c r="C72" s="161">
        <f>SUM(C15:C26)</f>
        <v>3766</v>
      </c>
      <c r="D72" s="161">
        <f>SUM(D15:D26)</f>
        <v>7842</v>
      </c>
      <c r="E72" s="189">
        <f t="shared" si="9"/>
        <v>11608</v>
      </c>
      <c r="F72" s="161">
        <f>SUM(F15:F26)</f>
        <v>9135</v>
      </c>
      <c r="G72" s="161">
        <f>SUM(G15:G26)</f>
        <v>4417</v>
      </c>
      <c r="H72" s="189">
        <f t="shared" si="0"/>
        <v>13552</v>
      </c>
      <c r="I72" s="161">
        <f>SUM(I15:I26)</f>
        <v>10335</v>
      </c>
      <c r="J72" s="161">
        <f>SUM(J15:J26)</f>
        <v>8049</v>
      </c>
      <c r="K72" s="189">
        <f t="shared" si="1"/>
        <v>18384</v>
      </c>
      <c r="L72" s="161">
        <f>SUM(L15:L26)</f>
        <v>5954</v>
      </c>
      <c r="M72" s="161">
        <f>SUM(M15:M26)</f>
        <v>6370</v>
      </c>
      <c r="N72" s="189">
        <f t="shared" si="2"/>
        <v>12324</v>
      </c>
      <c r="O72" s="161">
        <f t="shared" si="10"/>
        <v>29190</v>
      </c>
      <c r="P72" s="161">
        <f t="shared" si="11"/>
        <v>26678</v>
      </c>
      <c r="Q72" s="162">
        <f t="shared" si="3"/>
        <v>55868</v>
      </c>
      <c r="R72" s="161"/>
      <c r="S72" s="163">
        <f>SUM(S15:S26)</f>
        <v>1756</v>
      </c>
      <c r="T72" s="161">
        <f>SUM(T15:T26)</f>
        <v>3554</v>
      </c>
      <c r="U72" s="189">
        <f t="shared" si="4"/>
        <v>5310</v>
      </c>
      <c r="V72" s="161">
        <f>SUM(V15:V26)</f>
        <v>3776</v>
      </c>
      <c r="W72" s="161">
        <f>SUM(W15:W26)</f>
        <v>1814</v>
      </c>
      <c r="X72" s="189">
        <f t="shared" si="5"/>
        <v>5590</v>
      </c>
      <c r="Y72" s="161">
        <f>SUM(Y15:Y26)</f>
        <v>4636</v>
      </c>
      <c r="Z72" s="161">
        <f>SUM(Z15:Z26)</f>
        <v>3529</v>
      </c>
      <c r="AA72" s="189">
        <f t="shared" si="6"/>
        <v>8165</v>
      </c>
      <c r="AB72" s="161">
        <f>SUM(AB15:AB26)</f>
        <v>2612</v>
      </c>
      <c r="AC72" s="161">
        <f>SUM(AC15:AC26)</f>
        <v>2708</v>
      </c>
      <c r="AD72" s="189">
        <f t="shared" si="7"/>
        <v>5320</v>
      </c>
      <c r="AE72" s="161">
        <f t="shared" si="12"/>
        <v>12780</v>
      </c>
      <c r="AF72" s="161">
        <f t="shared" si="13"/>
        <v>11605</v>
      </c>
      <c r="AG72" s="162">
        <f t="shared" si="8"/>
        <v>24385</v>
      </c>
      <c r="AH72" s="161"/>
      <c r="AI72" s="163">
        <f>SUM(AI15:AI26)</f>
        <v>2689</v>
      </c>
      <c r="AJ72" s="161">
        <f>SUM(AJ15:AJ26)</f>
        <v>1104</v>
      </c>
      <c r="AK72" s="161">
        <f>SUM(AK15:AK26)</f>
        <v>2335</v>
      </c>
      <c r="AL72" s="161">
        <f>SUM(AL15:AL26)</f>
        <v>1517</v>
      </c>
      <c r="AM72" s="162">
        <f t="shared" si="14"/>
        <v>7645</v>
      </c>
      <c r="AN72" s="161"/>
      <c r="AO72" s="163">
        <f>SUM(AO15:AO26)</f>
        <v>6440</v>
      </c>
      <c r="AP72" s="161">
        <f>SUM(AP15:AP26)</f>
        <v>5886</v>
      </c>
      <c r="AQ72" s="161">
        <f>SUM(AQ15:AQ26)</f>
        <v>7174</v>
      </c>
      <c r="AR72" s="161">
        <f>SUM(AR15:AR26)</f>
        <v>4775</v>
      </c>
      <c r="AS72" s="162">
        <f t="shared" si="15"/>
        <v>24275</v>
      </c>
      <c r="AT72" s="141"/>
    </row>
    <row r="73" spans="1:46" s="142" customFormat="1" ht="31.5" x14ac:dyDescent="0.25">
      <c r="B73" s="184" t="s">
        <v>52</v>
      </c>
      <c r="C73" s="164">
        <f>SUM(C27:C38)</f>
        <v>3692</v>
      </c>
      <c r="D73" s="164">
        <f>SUM(D27:D38)</f>
        <v>8049</v>
      </c>
      <c r="E73" s="190">
        <f t="shared" si="9"/>
        <v>11741</v>
      </c>
      <c r="F73" s="164">
        <f>SUM(F27:F38)</f>
        <v>9400</v>
      </c>
      <c r="G73" s="164">
        <f>SUM(G27:G38)</f>
        <v>4437</v>
      </c>
      <c r="H73" s="190">
        <f t="shared" si="0"/>
        <v>13837</v>
      </c>
      <c r="I73" s="164">
        <f>SUM(I27:I38)</f>
        <v>11300</v>
      </c>
      <c r="J73" s="164">
        <f>SUM(J27:J38)</f>
        <v>8301</v>
      </c>
      <c r="K73" s="190">
        <f t="shared" si="1"/>
        <v>19601</v>
      </c>
      <c r="L73" s="164">
        <f>SUM(L27:L38)</f>
        <v>6360</v>
      </c>
      <c r="M73" s="164">
        <f>SUM(M27:M38)</f>
        <v>6602</v>
      </c>
      <c r="N73" s="190">
        <f t="shared" si="2"/>
        <v>12962</v>
      </c>
      <c r="O73" s="164">
        <f t="shared" si="10"/>
        <v>30752</v>
      </c>
      <c r="P73" s="164">
        <f t="shared" si="11"/>
        <v>27389</v>
      </c>
      <c r="Q73" s="165">
        <f t="shared" si="3"/>
        <v>58141</v>
      </c>
      <c r="R73" s="164"/>
      <c r="S73" s="166">
        <f>SUM(S27:S38)</f>
        <v>1655</v>
      </c>
      <c r="T73" s="164">
        <f>SUM(T27:T38)</f>
        <v>3516</v>
      </c>
      <c r="U73" s="190">
        <f t="shared" si="4"/>
        <v>5171</v>
      </c>
      <c r="V73" s="164">
        <f>SUM(V27:V38)</f>
        <v>3600</v>
      </c>
      <c r="W73" s="164">
        <f>SUM(W27:W38)</f>
        <v>1848</v>
      </c>
      <c r="X73" s="190">
        <f t="shared" si="5"/>
        <v>5448</v>
      </c>
      <c r="Y73" s="164">
        <f>SUM(Y27:Y38)</f>
        <v>4729</v>
      </c>
      <c r="Z73" s="164">
        <f>SUM(Z27:Z38)</f>
        <v>3598</v>
      </c>
      <c r="AA73" s="190">
        <f t="shared" si="6"/>
        <v>8327</v>
      </c>
      <c r="AB73" s="164">
        <f>SUM(AB27:AB38)</f>
        <v>2630</v>
      </c>
      <c r="AC73" s="164">
        <f>SUM(AC27:AC38)</f>
        <v>2678</v>
      </c>
      <c r="AD73" s="190">
        <f t="shared" si="7"/>
        <v>5308</v>
      </c>
      <c r="AE73" s="164">
        <f t="shared" si="12"/>
        <v>12614</v>
      </c>
      <c r="AF73" s="164">
        <f t="shared" si="13"/>
        <v>11640</v>
      </c>
      <c r="AG73" s="165">
        <f t="shared" si="8"/>
        <v>24254</v>
      </c>
      <c r="AH73" s="164"/>
      <c r="AI73" s="166">
        <f>SUM(AI27:AI38)</f>
        <v>3023</v>
      </c>
      <c r="AJ73" s="164">
        <f>SUM(AJ27:AJ38)</f>
        <v>1615</v>
      </c>
      <c r="AK73" s="164">
        <f>SUM(AK27:AK38)</f>
        <v>2738</v>
      </c>
      <c r="AL73" s="164">
        <f>SUM(AL27:AL38)</f>
        <v>1742</v>
      </c>
      <c r="AM73" s="165">
        <f t="shared" si="14"/>
        <v>9118</v>
      </c>
      <c r="AN73" s="164"/>
      <c r="AO73" s="166">
        <f>SUM(AO27:AO38)</f>
        <v>5007</v>
      </c>
      <c r="AP73" s="164">
        <f>SUM(AP27:AP38)</f>
        <v>5064</v>
      </c>
      <c r="AQ73" s="164">
        <f>SUM(AQ27:AQ38)</f>
        <v>6065</v>
      </c>
      <c r="AR73" s="164">
        <f>SUM(AR27:AR38)</f>
        <v>4158</v>
      </c>
      <c r="AS73" s="165">
        <f t="shared" si="15"/>
        <v>20294</v>
      </c>
      <c r="AT73" s="141"/>
    </row>
    <row r="74" spans="1:46" ht="31.5" customHeight="1" x14ac:dyDescent="0.25">
      <c r="B74" s="185" t="s">
        <v>200</v>
      </c>
      <c r="C74" s="164">
        <f>SUM(C39:C50)</f>
        <v>3919</v>
      </c>
      <c r="D74" s="164">
        <f>SUM(D39:D50)</f>
        <v>8297</v>
      </c>
      <c r="E74" s="190">
        <f t="shared" si="9"/>
        <v>12216</v>
      </c>
      <c r="F74" s="164">
        <f>SUM(F39:F50)</f>
        <v>9824</v>
      </c>
      <c r="G74" s="164">
        <f>SUM(G39:G50)</f>
        <v>4940</v>
      </c>
      <c r="H74" s="190">
        <f t="shared" si="0"/>
        <v>14764</v>
      </c>
      <c r="I74" s="164">
        <f>SUM(I39:I50)</f>
        <v>12009</v>
      </c>
      <c r="J74" s="164">
        <f>SUM(J39:J50)</f>
        <v>8974</v>
      </c>
      <c r="K74" s="190">
        <f t="shared" si="1"/>
        <v>20983</v>
      </c>
      <c r="L74" s="164">
        <f>SUM(L39:L50)</f>
        <v>6660</v>
      </c>
      <c r="M74" s="164">
        <f>SUM(M39:M50)</f>
        <v>7215</v>
      </c>
      <c r="N74" s="190">
        <f t="shared" si="2"/>
        <v>13875</v>
      </c>
      <c r="O74" s="164">
        <f>SUM(O39:O50)</f>
        <v>32412</v>
      </c>
      <c r="P74" s="164">
        <f>SUM(P39:P50)</f>
        <v>29426</v>
      </c>
      <c r="Q74" s="165">
        <f t="shared" si="3"/>
        <v>61838</v>
      </c>
      <c r="R74" s="120"/>
      <c r="S74" s="164">
        <f>SUM(S39:S50)</f>
        <v>1571</v>
      </c>
      <c r="T74" s="164">
        <f>SUM(T39:T50)</f>
        <v>3101</v>
      </c>
      <c r="U74" s="190">
        <f t="shared" si="4"/>
        <v>4672</v>
      </c>
      <c r="V74" s="164">
        <f>SUM(V39:V50)</f>
        <v>3429</v>
      </c>
      <c r="W74" s="164">
        <f>SUM(W39:W50)</f>
        <v>1575</v>
      </c>
      <c r="X74" s="190">
        <f t="shared" si="5"/>
        <v>5004</v>
      </c>
      <c r="Y74" s="164">
        <f>SUM(Y39:Y50)</f>
        <v>4369</v>
      </c>
      <c r="Z74" s="164">
        <f>SUM(Z39:Z50)</f>
        <v>3077</v>
      </c>
      <c r="AA74" s="190">
        <f t="shared" si="6"/>
        <v>7446</v>
      </c>
      <c r="AB74" s="164">
        <f>SUM(AB39:AB50)</f>
        <v>2238</v>
      </c>
      <c r="AC74" s="164">
        <f>SUM(AC39:AC50)</f>
        <v>2301</v>
      </c>
      <c r="AD74" s="190">
        <f t="shared" si="7"/>
        <v>4539</v>
      </c>
      <c r="AE74" s="164">
        <f>SUM(AE39:AE50)</f>
        <v>11607</v>
      </c>
      <c r="AF74" s="164">
        <f>SUM(AF39:AF50)</f>
        <v>10054</v>
      </c>
      <c r="AG74" s="165">
        <f t="shared" si="8"/>
        <v>21661</v>
      </c>
      <c r="AH74" s="120"/>
      <c r="AI74" s="164">
        <f>SUM(AI39:AI50)</f>
        <v>3237</v>
      </c>
      <c r="AJ74" s="164">
        <f>SUM(AJ39:AJ50)</f>
        <v>2359</v>
      </c>
      <c r="AK74" s="164">
        <f>SUM(AK39:AK50)</f>
        <v>3318</v>
      </c>
      <c r="AL74" s="164">
        <f>SUM(AL39:AL50)</f>
        <v>2155</v>
      </c>
      <c r="AM74" s="165">
        <f t="shared" si="14"/>
        <v>11069</v>
      </c>
      <c r="AN74" s="186"/>
      <c r="AO74" s="164">
        <f>SUM(AO39:AO50)</f>
        <v>4051</v>
      </c>
      <c r="AP74" s="164">
        <f>SUM(AP39:AP50)</f>
        <v>4496</v>
      </c>
      <c r="AQ74" s="164">
        <f>SUM(AQ39:AQ50)</f>
        <v>5047</v>
      </c>
      <c r="AR74" s="164">
        <f>SUM(AR39:AR50)</f>
        <v>3572</v>
      </c>
      <c r="AS74" s="165">
        <f t="shared" ref="AS74" si="22">SUM(AO74:AR74)</f>
        <v>17166</v>
      </c>
      <c r="AT74" s="27"/>
    </row>
    <row r="75" spans="1:46" ht="30.75" customHeight="1" x14ac:dyDescent="0.25">
      <c r="B75" s="18" t="s">
        <v>230</v>
      </c>
      <c r="C75" s="164">
        <f>SUM(C51:C62)</f>
        <v>3524</v>
      </c>
      <c r="D75" s="164">
        <f t="shared" ref="D75:AS75" si="23">SUM(D51:D62)</f>
        <v>7528</v>
      </c>
      <c r="E75" s="164">
        <f t="shared" si="23"/>
        <v>11052</v>
      </c>
      <c r="F75" s="164">
        <f t="shared" si="23"/>
        <v>8848</v>
      </c>
      <c r="G75" s="164">
        <f t="shared" si="23"/>
        <v>4591</v>
      </c>
      <c r="H75" s="164">
        <f t="shared" si="23"/>
        <v>13439</v>
      </c>
      <c r="I75" s="164">
        <f t="shared" si="23"/>
        <v>11204</v>
      </c>
      <c r="J75" s="164">
        <f t="shared" si="23"/>
        <v>9107</v>
      </c>
      <c r="K75" s="164">
        <f t="shared" si="23"/>
        <v>20311</v>
      </c>
      <c r="L75" s="164">
        <f t="shared" si="23"/>
        <v>5843</v>
      </c>
      <c r="M75" s="164">
        <f t="shared" si="23"/>
        <v>7098</v>
      </c>
      <c r="N75" s="164">
        <f t="shared" si="23"/>
        <v>12941</v>
      </c>
      <c r="O75" s="164">
        <f t="shared" si="23"/>
        <v>29419</v>
      </c>
      <c r="P75" s="164">
        <f t="shared" si="23"/>
        <v>28324</v>
      </c>
      <c r="Q75" s="164">
        <f t="shared" si="23"/>
        <v>57743</v>
      </c>
      <c r="R75" s="164">
        <f t="shared" si="23"/>
        <v>0</v>
      </c>
      <c r="S75" s="164">
        <f t="shared" si="23"/>
        <v>1214</v>
      </c>
      <c r="T75" s="164">
        <f t="shared" si="23"/>
        <v>2374</v>
      </c>
      <c r="U75" s="164">
        <f t="shared" si="23"/>
        <v>3588</v>
      </c>
      <c r="V75" s="164">
        <f t="shared" si="23"/>
        <v>2872</v>
      </c>
      <c r="W75" s="164">
        <f t="shared" si="23"/>
        <v>1332</v>
      </c>
      <c r="X75" s="164">
        <f t="shared" si="23"/>
        <v>4204</v>
      </c>
      <c r="Y75" s="164">
        <f t="shared" si="23"/>
        <v>3844</v>
      </c>
      <c r="Z75" s="164">
        <f t="shared" si="23"/>
        <v>2733</v>
      </c>
      <c r="AA75" s="164">
        <f t="shared" si="23"/>
        <v>6577</v>
      </c>
      <c r="AB75" s="164">
        <f t="shared" si="23"/>
        <v>1884</v>
      </c>
      <c r="AC75" s="164">
        <f t="shared" si="23"/>
        <v>1908</v>
      </c>
      <c r="AD75" s="164">
        <f t="shared" si="23"/>
        <v>3792</v>
      </c>
      <c r="AE75" s="164">
        <f t="shared" si="23"/>
        <v>9814</v>
      </c>
      <c r="AF75" s="164">
        <f t="shared" si="23"/>
        <v>8347</v>
      </c>
      <c r="AG75" s="164">
        <f t="shared" si="23"/>
        <v>18161</v>
      </c>
      <c r="AH75" s="164">
        <f t="shared" si="23"/>
        <v>0</v>
      </c>
      <c r="AI75" s="164">
        <f t="shared" si="23"/>
        <v>3406</v>
      </c>
      <c r="AJ75" s="164">
        <f t="shared" si="23"/>
        <v>2376</v>
      </c>
      <c r="AK75" s="164">
        <f t="shared" si="23"/>
        <v>3177</v>
      </c>
      <c r="AL75" s="164">
        <f t="shared" si="23"/>
        <v>2041</v>
      </c>
      <c r="AM75" s="164">
        <f t="shared" si="23"/>
        <v>11000</v>
      </c>
      <c r="AN75" s="164">
        <f t="shared" si="23"/>
        <v>0</v>
      </c>
      <c r="AO75" s="164">
        <f t="shared" si="23"/>
        <v>3664</v>
      </c>
      <c r="AP75" s="164">
        <f t="shared" si="23"/>
        <v>4167</v>
      </c>
      <c r="AQ75" s="164">
        <f t="shared" si="23"/>
        <v>4757</v>
      </c>
      <c r="AR75" s="164">
        <f t="shared" si="23"/>
        <v>3129</v>
      </c>
      <c r="AS75" s="164">
        <f t="shared" si="23"/>
        <v>15717</v>
      </c>
      <c r="AT75" s="27"/>
    </row>
    <row r="76" spans="1:46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27"/>
      <c r="AD76" s="27"/>
      <c r="AE76" s="27"/>
      <c r="AF76" s="27"/>
      <c r="AG76" s="27"/>
      <c r="AH76" s="27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27"/>
    </row>
    <row r="77" spans="1:46" x14ac:dyDescent="0.2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27"/>
    </row>
    <row r="78" spans="1:46" x14ac:dyDescent="0.25">
      <c r="C78" s="44"/>
      <c r="W78" s="44"/>
      <c r="AI78" s="13"/>
    </row>
    <row r="79" spans="1:46" x14ac:dyDescent="0.25">
      <c r="A79" t="s">
        <v>53</v>
      </c>
      <c r="C79" s="44"/>
      <c r="W79" s="44"/>
      <c r="AI79" s="13"/>
    </row>
    <row r="80" spans="1:46" x14ac:dyDescent="0.25">
      <c r="B80" t="s">
        <v>54</v>
      </c>
      <c r="C80" s="44"/>
      <c r="W80" s="44"/>
      <c r="AI80" s="13"/>
    </row>
    <row r="81" spans="2:35" x14ac:dyDescent="0.25">
      <c r="B81" t="s">
        <v>186</v>
      </c>
      <c r="C81" s="44"/>
      <c r="W81" s="44"/>
      <c r="AI81" s="13"/>
    </row>
    <row r="82" spans="2:35" x14ac:dyDescent="0.25">
      <c r="C82" s="44"/>
      <c r="W82" s="44"/>
      <c r="AG82" s="150"/>
      <c r="AI82" s="13"/>
    </row>
    <row r="83" spans="2:35" x14ac:dyDescent="0.25">
      <c r="C83" s="44"/>
      <c r="W83" s="44"/>
      <c r="AG83" s="150"/>
      <c r="AI83" s="13"/>
    </row>
    <row r="84" spans="2:35" x14ac:dyDescent="0.25">
      <c r="C84" s="44"/>
      <c r="W84" s="27"/>
      <c r="AG84" s="150"/>
      <c r="AI84" s="13"/>
    </row>
    <row r="85" spans="2:35" x14ac:dyDescent="0.25">
      <c r="C85" s="44"/>
      <c r="W85" s="27"/>
      <c r="AG85" s="150"/>
      <c r="AI85" s="13"/>
    </row>
    <row r="86" spans="2:35" x14ac:dyDescent="0.25">
      <c r="C86" s="44"/>
      <c r="W86" s="27"/>
      <c r="AG86" s="150"/>
      <c r="AI86" s="13"/>
    </row>
    <row r="87" spans="2:35" x14ac:dyDescent="0.25">
      <c r="C87" s="44"/>
      <c r="W87" s="27"/>
      <c r="AG87" s="150"/>
      <c r="AI87" s="13"/>
    </row>
    <row r="88" spans="2:35" x14ac:dyDescent="0.25">
      <c r="C88" s="44"/>
      <c r="W88" s="27"/>
      <c r="AG88" s="150"/>
      <c r="AI88" s="13"/>
    </row>
    <row r="89" spans="2:35" x14ac:dyDescent="0.25">
      <c r="C89" s="44"/>
      <c r="W89" s="27"/>
      <c r="AG89" s="150"/>
      <c r="AI89" s="27"/>
    </row>
    <row r="90" spans="2:35" x14ac:dyDescent="0.25">
      <c r="C90" s="44"/>
      <c r="W90" s="13"/>
      <c r="AG90" s="150"/>
      <c r="AI90"/>
    </row>
    <row r="91" spans="2:35" x14ac:dyDescent="0.25">
      <c r="C91" s="44"/>
      <c r="W91" s="13"/>
      <c r="AG91" s="150"/>
      <c r="AI91"/>
    </row>
    <row r="92" spans="2:35" x14ac:dyDescent="0.25">
      <c r="C92" s="44"/>
      <c r="W92" s="13"/>
      <c r="AG92" s="150"/>
      <c r="AI92"/>
    </row>
    <row r="93" spans="2:35" x14ac:dyDescent="0.25">
      <c r="C93" s="44"/>
      <c r="W93" s="13"/>
      <c r="AI93"/>
    </row>
    <row r="94" spans="2:35" x14ac:dyDescent="0.25">
      <c r="C94" s="44"/>
      <c r="W94" s="13"/>
      <c r="AI94"/>
    </row>
    <row r="95" spans="2:35" x14ac:dyDescent="0.25">
      <c r="C95" s="44"/>
      <c r="W95" s="13"/>
      <c r="AI95"/>
    </row>
    <row r="96" spans="2:35" x14ac:dyDescent="0.25">
      <c r="C96" s="44"/>
      <c r="W96" s="13"/>
      <c r="AI96"/>
    </row>
    <row r="97" spans="3:35" x14ac:dyDescent="0.25">
      <c r="C97" s="44"/>
      <c r="W97" s="13"/>
      <c r="AI97"/>
    </row>
    <row r="98" spans="3:35" x14ac:dyDescent="0.25">
      <c r="C98" s="44"/>
      <c r="W98" s="13"/>
      <c r="AI98"/>
    </row>
    <row r="99" spans="3:35" x14ac:dyDescent="0.25">
      <c r="C99" s="44"/>
      <c r="W99" s="13"/>
      <c r="AI99"/>
    </row>
    <row r="100" spans="3:35" x14ac:dyDescent="0.25">
      <c r="C100" s="44"/>
      <c r="W100" s="13"/>
      <c r="AI100"/>
    </row>
    <row r="101" spans="3:35" x14ac:dyDescent="0.25">
      <c r="C101" s="44"/>
      <c r="W101" s="27"/>
      <c r="AI101"/>
    </row>
    <row r="102" spans="3:35" x14ac:dyDescent="0.25">
      <c r="C102" s="44"/>
      <c r="AI102"/>
    </row>
    <row r="103" spans="3:35" x14ac:dyDescent="0.25">
      <c r="C103" s="44"/>
      <c r="AI103"/>
    </row>
  </sheetData>
  <mergeCells count="1">
    <mergeCell ref="C5:A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9"/>
  <sheetViews>
    <sheetView topLeftCell="A193" zoomScaleNormal="100" workbookViewId="0">
      <selection activeCell="Q172" sqref="Q172"/>
    </sheetView>
  </sheetViews>
  <sheetFormatPr defaultColWidth="8.875" defaultRowHeight="15.75" x14ac:dyDescent="0.25"/>
  <cols>
    <col min="1" max="1" width="15.875" style="27" customWidth="1"/>
    <col min="2" max="2" width="11.125" style="27" customWidth="1"/>
    <col min="3" max="17" width="14.875" style="27" customWidth="1"/>
    <col min="18" max="22" width="14.875" style="13" customWidth="1"/>
    <col min="23" max="28" width="8.875" style="10"/>
  </cols>
  <sheetData>
    <row r="1" spans="1:30" ht="29.25" customHeight="1" x14ac:dyDescent="0.35">
      <c r="A1" s="269" t="s">
        <v>184</v>
      </c>
      <c r="B1" s="269"/>
      <c r="C1" s="269"/>
      <c r="D1" s="269"/>
      <c r="E1" s="269"/>
      <c r="F1" s="269"/>
      <c r="G1" s="269"/>
      <c r="H1" s="269"/>
      <c r="I1" s="269"/>
      <c r="J1" s="269"/>
      <c r="K1"/>
      <c r="L1"/>
      <c r="M1" s="20" t="s">
        <v>29</v>
      </c>
      <c r="N1" s="20"/>
      <c r="O1" s="20"/>
      <c r="P1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25">
      <c r="A2" s="270" t="s">
        <v>183</v>
      </c>
      <c r="B2" s="270"/>
      <c r="C2" s="270"/>
      <c r="D2" s="270"/>
      <c r="E2" s="270"/>
      <c r="F2" s="270"/>
      <c r="G2" s="270"/>
      <c r="H2" s="270"/>
      <c r="I2" s="270"/>
      <c r="J2" s="270"/>
      <c r="K2" s="22" t="s">
        <v>33</v>
      </c>
      <c r="L2" t="s">
        <v>34</v>
      </c>
      <c r="M2" t="s">
        <v>239</v>
      </c>
      <c r="N2"/>
      <c r="O2"/>
      <c r="P2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35">
      <c r="A3" s="84"/>
      <c r="B3" s="84"/>
      <c r="C3" s="84"/>
      <c r="D3" s="84"/>
      <c r="E3" s="84"/>
      <c r="F3" s="55"/>
      <c r="G3" s="55"/>
      <c r="H3" s="55"/>
      <c r="I3" s="55"/>
      <c r="J3" s="55"/>
      <c r="K3"/>
      <c r="L3" t="s">
        <v>39</v>
      </c>
      <c r="M3" t="s">
        <v>240</v>
      </c>
      <c r="N3"/>
      <c r="O3"/>
      <c r="P3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25">
      <c r="A5" s="226" t="s">
        <v>55</v>
      </c>
      <c r="B5" s="227"/>
      <c r="C5" s="227" t="s">
        <v>56</v>
      </c>
      <c r="D5" s="227" t="s">
        <v>57</v>
      </c>
      <c r="E5" s="227" t="s">
        <v>58</v>
      </c>
      <c r="F5" s="227" t="s">
        <v>59</v>
      </c>
      <c r="G5" s="227" t="s">
        <v>60</v>
      </c>
      <c r="H5" s="227" t="s">
        <v>121</v>
      </c>
      <c r="I5" s="227" t="s">
        <v>61</v>
      </c>
      <c r="J5" s="227" t="s">
        <v>62</v>
      </c>
      <c r="K5" s="227" t="s">
        <v>63</v>
      </c>
      <c r="L5" s="228" t="s">
        <v>64</v>
      </c>
      <c r="M5" s="228" t="s">
        <v>65</v>
      </c>
      <c r="N5" s="228" t="s">
        <v>66</v>
      </c>
      <c r="O5" s="228" t="s">
        <v>67</v>
      </c>
      <c r="P5" s="228" t="s">
        <v>68</v>
      </c>
      <c r="Q5" s="228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25">
      <c r="A6" s="57" t="s">
        <v>11</v>
      </c>
      <c r="B6" s="58" t="s">
        <v>12</v>
      </c>
      <c r="C6" s="74">
        <v>0.93157894736842106</v>
      </c>
      <c r="D6" s="74">
        <v>0.66666666666666663</v>
      </c>
      <c r="E6" s="74">
        <v>0.98290598290598286</v>
      </c>
      <c r="F6" s="74">
        <v>0.898876404494382</v>
      </c>
      <c r="G6" s="74">
        <v>0.93939393939393945</v>
      </c>
      <c r="H6" s="74">
        <v>0.95205479452054798</v>
      </c>
      <c r="I6" s="74">
        <v>0.96153846153846156</v>
      </c>
      <c r="J6" s="74">
        <v>1</v>
      </c>
      <c r="K6" s="74">
        <v>0.92682926829268297</v>
      </c>
      <c r="L6" s="74">
        <v>0.98333333333333328</v>
      </c>
      <c r="M6" s="74">
        <v>1</v>
      </c>
      <c r="N6" s="74">
        <v>1</v>
      </c>
      <c r="O6" s="74">
        <v>1</v>
      </c>
      <c r="P6" s="74">
        <v>1</v>
      </c>
      <c r="Q6" s="74">
        <v>0.98039215686274506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25">
      <c r="A7" s="57"/>
      <c r="B7" s="58" t="s">
        <v>13</v>
      </c>
      <c r="C7" s="74">
        <v>0.91052631578947374</v>
      </c>
      <c r="D7" s="74">
        <v>0.75862068965517238</v>
      </c>
      <c r="E7" s="74">
        <v>0.96202531645569622</v>
      </c>
      <c r="F7" s="74">
        <v>0.89090909090909087</v>
      </c>
      <c r="G7" s="74">
        <v>0.97222222222222221</v>
      </c>
      <c r="H7" s="74">
        <v>0.95726495726495731</v>
      </c>
      <c r="I7" s="74">
        <v>0.90163934426229508</v>
      </c>
      <c r="J7" s="74">
        <v>0.42857142857142855</v>
      </c>
      <c r="K7" s="74">
        <v>0.83333333333333337</v>
      </c>
      <c r="L7" s="74">
        <v>0.9642857142857143</v>
      </c>
      <c r="M7" s="74">
        <v>0.81818181818181823</v>
      </c>
      <c r="N7" s="74">
        <v>0.88235294117647056</v>
      </c>
      <c r="O7" s="74">
        <v>0.95833333333333337</v>
      </c>
      <c r="P7" s="74">
        <v>1</v>
      </c>
      <c r="Q7" s="74">
        <v>0.95652173913043481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25">
      <c r="A8" s="57"/>
      <c r="B8" s="58" t="s">
        <v>14</v>
      </c>
      <c r="C8" s="74">
        <v>0.88260869565217392</v>
      </c>
      <c r="D8" s="74">
        <v>0.8</v>
      </c>
      <c r="E8" s="74">
        <v>0.99038461538461542</v>
      </c>
      <c r="F8" s="74">
        <v>0.88405797101449279</v>
      </c>
      <c r="G8" s="74">
        <v>0.97333333333333338</v>
      </c>
      <c r="H8" s="74">
        <v>0.95857988165680474</v>
      </c>
      <c r="I8" s="74">
        <v>0.98484848484848486</v>
      </c>
      <c r="J8" s="74">
        <v>0.55555555555555558</v>
      </c>
      <c r="K8" s="74">
        <v>0.86792452830188682</v>
      </c>
      <c r="L8" s="74">
        <v>0.96551724137931039</v>
      </c>
      <c r="M8" s="74">
        <v>1</v>
      </c>
      <c r="N8" s="74">
        <v>0.95833333333333337</v>
      </c>
      <c r="O8" s="74">
        <v>0.9</v>
      </c>
      <c r="P8" s="74">
        <v>1</v>
      </c>
      <c r="Q8" s="74">
        <v>0.99130434782608701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25">
      <c r="A9" s="57"/>
      <c r="B9" s="58" t="s">
        <v>15</v>
      </c>
      <c r="C9" s="74">
        <v>0.88235294117647056</v>
      </c>
      <c r="D9" s="74">
        <v>0.69230769230769229</v>
      </c>
      <c r="E9" s="74">
        <v>0.97826086956521741</v>
      </c>
      <c r="F9" s="74">
        <v>0.91228070175438591</v>
      </c>
      <c r="G9" s="74">
        <v>0.98734177215189878</v>
      </c>
      <c r="H9" s="74">
        <v>0.97674418604651159</v>
      </c>
      <c r="I9" s="74">
        <v>0.98360655737704916</v>
      </c>
      <c r="J9" s="74">
        <v>0.75</v>
      </c>
      <c r="K9" s="74">
        <v>0.92105263157894735</v>
      </c>
      <c r="L9" s="74">
        <v>0.94230769230769229</v>
      </c>
      <c r="M9" s="74">
        <v>1</v>
      </c>
      <c r="N9" s="74">
        <v>0.88235294117647056</v>
      </c>
      <c r="O9" s="74">
        <v>0.91666666666666663</v>
      </c>
      <c r="P9" s="74">
        <v>1</v>
      </c>
      <c r="Q9" s="74">
        <v>0.96610169491525422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25">
      <c r="A10" s="57"/>
      <c r="B10" s="58" t="s">
        <v>16</v>
      </c>
      <c r="C10" s="74">
        <v>0.93073593073593075</v>
      </c>
      <c r="D10" s="74">
        <v>0.70967741935483875</v>
      </c>
      <c r="E10" s="74">
        <v>0.95959595959595956</v>
      </c>
      <c r="F10" s="74">
        <v>0.92307692307692313</v>
      </c>
      <c r="G10" s="74">
        <v>0.9135802469135802</v>
      </c>
      <c r="H10" s="74">
        <v>0.92173913043478262</v>
      </c>
      <c r="I10" s="74">
        <v>0.95714285714285718</v>
      </c>
      <c r="J10" s="74">
        <v>0.88888888888888884</v>
      </c>
      <c r="K10" s="74">
        <v>0.9</v>
      </c>
      <c r="L10" s="74">
        <v>0.8928571428571429</v>
      </c>
      <c r="M10" s="74">
        <v>1</v>
      </c>
      <c r="N10" s="74">
        <v>0.95454545454545459</v>
      </c>
      <c r="O10" s="74">
        <v>1</v>
      </c>
      <c r="P10" s="74">
        <v>1</v>
      </c>
      <c r="Q10" s="74">
        <v>0.95901639344262291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25">
      <c r="A11" s="57"/>
      <c r="B11" s="58" t="s">
        <v>17</v>
      </c>
      <c r="C11" s="74">
        <v>0.94418604651162785</v>
      </c>
      <c r="D11" s="74">
        <v>0.8571428571428571</v>
      </c>
      <c r="E11" s="74">
        <v>0.98181818181818181</v>
      </c>
      <c r="F11" s="74">
        <v>0.84931506849315064</v>
      </c>
      <c r="G11" s="74">
        <v>0.98550724637681164</v>
      </c>
      <c r="H11" s="74">
        <v>0.96850393700787396</v>
      </c>
      <c r="I11" s="74">
        <v>0.93150684931506844</v>
      </c>
      <c r="J11" s="74">
        <v>0.875</v>
      </c>
      <c r="K11" s="74">
        <v>0.84210526315789469</v>
      </c>
      <c r="L11" s="74">
        <v>0.95522388059701491</v>
      </c>
      <c r="M11" s="74">
        <v>1</v>
      </c>
      <c r="N11" s="74">
        <v>0.95833333333333337</v>
      </c>
      <c r="O11" s="74">
        <v>0.95</v>
      </c>
      <c r="P11" s="74">
        <v>1</v>
      </c>
      <c r="Q11" s="74">
        <v>0.95798319327731096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25">
      <c r="A12" s="57"/>
      <c r="B12" s="58" t="s">
        <v>18</v>
      </c>
      <c r="C12" s="74">
        <v>0.9</v>
      </c>
      <c r="D12" s="74">
        <v>0.62962962962962965</v>
      </c>
      <c r="E12" s="74">
        <v>0.94318181818181823</v>
      </c>
      <c r="F12" s="74">
        <v>0.9178082191780822</v>
      </c>
      <c r="G12" s="74">
        <v>0.9726027397260274</v>
      </c>
      <c r="H12" s="74">
        <v>0.90909090909090906</v>
      </c>
      <c r="I12" s="74">
        <v>0.95714285714285718</v>
      </c>
      <c r="J12" s="74">
        <v>0.81818181818181823</v>
      </c>
      <c r="K12" s="74">
        <v>0.77142857142857146</v>
      </c>
      <c r="L12" s="74">
        <v>0.93650793650793651</v>
      </c>
      <c r="M12" s="74">
        <v>0.83333333333333337</v>
      </c>
      <c r="N12" s="74">
        <v>1</v>
      </c>
      <c r="O12" s="74">
        <v>1</v>
      </c>
      <c r="P12" s="74">
        <v>1</v>
      </c>
      <c r="Q12" s="74">
        <v>0.98449612403100772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25">
      <c r="A13" s="57"/>
      <c r="B13" s="58" t="s">
        <v>19</v>
      </c>
      <c r="C13" s="74">
        <v>0.90277777777777779</v>
      </c>
      <c r="D13" s="74">
        <v>0.69565217391304346</v>
      </c>
      <c r="E13" s="74">
        <v>0.93258426966292129</v>
      </c>
      <c r="F13" s="74">
        <v>0.8904109589041096</v>
      </c>
      <c r="G13" s="74">
        <v>1</v>
      </c>
      <c r="H13" s="74">
        <v>0.94230769230769229</v>
      </c>
      <c r="I13" s="74">
        <v>0.92156862745098034</v>
      </c>
      <c r="J13" s="74">
        <v>1</v>
      </c>
      <c r="K13" s="74">
        <v>0.7567567567567568</v>
      </c>
      <c r="L13" s="74">
        <v>0.91666666666666663</v>
      </c>
      <c r="M13" s="74">
        <v>1</v>
      </c>
      <c r="N13" s="74">
        <v>0.95</v>
      </c>
      <c r="O13" s="74">
        <v>1</v>
      </c>
      <c r="P13" s="74">
        <v>1</v>
      </c>
      <c r="Q13" s="74">
        <v>0.96261682242990654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25">
      <c r="A14" s="57"/>
      <c r="B14" s="58" t="s">
        <v>20</v>
      </c>
      <c r="C14" s="74">
        <v>0.88636363636363635</v>
      </c>
      <c r="D14" s="74">
        <v>0.72727272727272729</v>
      </c>
      <c r="E14" s="74">
        <v>0.95061728395061729</v>
      </c>
      <c r="F14" s="74">
        <v>0.91891891891891897</v>
      </c>
      <c r="G14" s="74">
        <v>0.95161290322580649</v>
      </c>
      <c r="H14" s="74">
        <v>0.93283582089552242</v>
      </c>
      <c r="I14" s="74">
        <v>0.98412698412698407</v>
      </c>
      <c r="J14" s="74">
        <v>0.5714285714285714</v>
      </c>
      <c r="K14" s="74">
        <v>0.93333333333333335</v>
      </c>
      <c r="L14" s="74">
        <v>0.98113207547169812</v>
      </c>
      <c r="M14" s="74">
        <v>1</v>
      </c>
      <c r="N14" s="74">
        <v>0.81818181818181823</v>
      </c>
      <c r="O14" s="74">
        <v>1</v>
      </c>
      <c r="P14" s="74">
        <v>1</v>
      </c>
      <c r="Q14" s="74">
        <v>0.97272727272727277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25">
      <c r="A15" s="57"/>
      <c r="B15" s="58" t="s">
        <v>21</v>
      </c>
      <c r="C15" s="74">
        <v>0.9</v>
      </c>
      <c r="D15" s="74">
        <v>0.77142857142857146</v>
      </c>
      <c r="E15" s="74">
        <v>0.96385542168674698</v>
      </c>
      <c r="F15" s="74">
        <v>0.93650793650793651</v>
      </c>
      <c r="G15" s="74">
        <v>0.9838709677419355</v>
      </c>
      <c r="H15" s="74">
        <v>0.90963855421686746</v>
      </c>
      <c r="I15" s="74">
        <v>0.90476190476190477</v>
      </c>
      <c r="J15" s="74">
        <v>0.8</v>
      </c>
      <c r="K15" s="74">
        <v>0.90476190476190477</v>
      </c>
      <c r="L15" s="74">
        <v>0.95522388059701491</v>
      </c>
      <c r="M15" s="74">
        <v>1</v>
      </c>
      <c r="N15" s="74">
        <v>0.81818181818181823</v>
      </c>
      <c r="O15" s="74">
        <v>0.88888888888888884</v>
      </c>
      <c r="P15" s="74">
        <v>0.88888888888888884</v>
      </c>
      <c r="Q15" s="74">
        <v>0.95192307692307687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25">
      <c r="A16" s="57"/>
      <c r="B16" s="58" t="s">
        <v>22</v>
      </c>
      <c r="C16" s="74">
        <v>0.9375</v>
      </c>
      <c r="D16" s="74">
        <v>0.5</v>
      </c>
      <c r="E16" s="74">
        <v>0.98936170212765961</v>
      </c>
      <c r="F16" s="74">
        <v>0.91666666666666663</v>
      </c>
      <c r="G16" s="74">
        <v>0.97560975609756095</v>
      </c>
      <c r="H16" s="74">
        <v>0.97122302158273377</v>
      </c>
      <c r="I16" s="74">
        <v>0.97777777777777775</v>
      </c>
      <c r="J16" s="74">
        <v>0.9</v>
      </c>
      <c r="K16" s="74">
        <v>0.86363636363636365</v>
      </c>
      <c r="L16" s="74">
        <v>0.93617021276595747</v>
      </c>
      <c r="M16" s="74">
        <v>1</v>
      </c>
      <c r="N16" s="74">
        <v>1</v>
      </c>
      <c r="O16" s="74">
        <v>1</v>
      </c>
      <c r="P16" s="74">
        <v>1</v>
      </c>
      <c r="Q16" s="74">
        <v>0.98130841121495327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25">
      <c r="A17" s="59"/>
      <c r="B17" s="60" t="s">
        <v>23</v>
      </c>
      <c r="C17" s="76">
        <v>0.85106382978723405</v>
      </c>
      <c r="D17" s="76">
        <v>0.76923076923076927</v>
      </c>
      <c r="E17" s="76">
        <v>0.95454545454545459</v>
      </c>
      <c r="F17" s="76">
        <v>0.90909090909090906</v>
      </c>
      <c r="G17" s="76">
        <v>0.96666666666666667</v>
      </c>
      <c r="H17" s="76">
        <v>0.89795918367346939</v>
      </c>
      <c r="I17" s="76">
        <v>0.93333333333333335</v>
      </c>
      <c r="J17" s="76">
        <v>0.81818181818181823</v>
      </c>
      <c r="K17" s="76">
        <v>0.84615384615384615</v>
      </c>
      <c r="L17" s="76">
        <v>0.94339622641509435</v>
      </c>
      <c r="M17" s="76">
        <v>1</v>
      </c>
      <c r="N17" s="76">
        <v>0.91176470588235292</v>
      </c>
      <c r="O17" s="76">
        <v>1</v>
      </c>
      <c r="P17" s="76">
        <v>0.88888888888888884</v>
      </c>
      <c r="Q17" s="76">
        <v>0.94444444444444442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25">
      <c r="A18" s="57" t="s">
        <v>24</v>
      </c>
      <c r="B18" s="58" t="s">
        <v>12</v>
      </c>
      <c r="C18" s="74">
        <v>0.8990825688073395</v>
      </c>
      <c r="D18" s="74">
        <v>0.6</v>
      </c>
      <c r="E18" s="74">
        <v>0.96226415094339623</v>
      </c>
      <c r="F18" s="74">
        <v>0.8571428571428571</v>
      </c>
      <c r="G18" s="74">
        <v>0.97402597402597402</v>
      </c>
      <c r="H18" s="74">
        <v>0.890625</v>
      </c>
      <c r="I18" s="74">
        <v>0.94736842105263153</v>
      </c>
      <c r="J18" s="74">
        <v>0.81818181818181823</v>
      </c>
      <c r="K18" s="74">
        <v>0.73170731707317072</v>
      </c>
      <c r="L18" s="74">
        <v>0.93846153846153846</v>
      </c>
      <c r="M18" s="74">
        <v>1</v>
      </c>
      <c r="N18" s="74">
        <v>0.96</v>
      </c>
      <c r="O18" s="74">
        <v>1</v>
      </c>
      <c r="P18" s="74">
        <v>0.94117647058823528</v>
      </c>
      <c r="Q18" s="74">
        <v>0.94615384615384612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25">
      <c r="A19" s="57"/>
      <c r="B19" s="58" t="s">
        <v>13</v>
      </c>
      <c r="C19" s="74">
        <v>0.91954022988505746</v>
      </c>
      <c r="D19" s="74">
        <v>0.56521739130434778</v>
      </c>
      <c r="E19" s="74">
        <v>1</v>
      </c>
      <c r="F19" s="74">
        <v>0.91803278688524592</v>
      </c>
      <c r="G19" s="74">
        <v>0.93846153846153846</v>
      </c>
      <c r="H19" s="74">
        <v>0.95979899497487442</v>
      </c>
      <c r="I19" s="74">
        <v>0.9464285714285714</v>
      </c>
      <c r="J19" s="74">
        <v>0.66666666666666663</v>
      </c>
      <c r="K19" s="74">
        <v>0.78947368421052633</v>
      </c>
      <c r="L19" s="74">
        <v>0.93442622950819676</v>
      </c>
      <c r="M19" s="74">
        <v>1</v>
      </c>
      <c r="N19" s="74">
        <v>0.9</v>
      </c>
      <c r="O19" s="74">
        <v>0.83333333333333337</v>
      </c>
      <c r="P19" s="74">
        <v>1</v>
      </c>
      <c r="Q19" s="74">
        <v>0.99047619047619051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25">
      <c r="A20" s="57"/>
      <c r="B20" s="58" t="s">
        <v>14</v>
      </c>
      <c r="C20" s="74">
        <v>0.88053097345132747</v>
      </c>
      <c r="D20" s="74">
        <v>0.5625</v>
      </c>
      <c r="E20" s="74">
        <v>0.91578947368421049</v>
      </c>
      <c r="F20" s="74">
        <v>0.90540540540540537</v>
      </c>
      <c r="G20" s="74">
        <v>0.94366197183098588</v>
      </c>
      <c r="H20" s="74">
        <v>0.91935483870967738</v>
      </c>
      <c r="I20" s="74">
        <v>0.9464285714285714</v>
      </c>
      <c r="J20" s="74">
        <v>1</v>
      </c>
      <c r="K20" s="74">
        <v>0.77358490566037741</v>
      </c>
      <c r="L20" s="74">
        <v>0.83333333333333337</v>
      </c>
      <c r="M20" s="74">
        <v>1</v>
      </c>
      <c r="N20" s="74">
        <v>0.86363636363636365</v>
      </c>
      <c r="O20" s="74">
        <v>0.94736842105263153</v>
      </c>
      <c r="P20" s="74">
        <v>1</v>
      </c>
      <c r="Q20" s="74">
        <v>1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25">
      <c r="A21" s="57"/>
      <c r="B21" s="58" t="s">
        <v>15</v>
      </c>
      <c r="C21" s="74">
        <v>0.92820512820512824</v>
      </c>
      <c r="D21" s="74">
        <v>0.56666666666666665</v>
      </c>
      <c r="E21" s="74">
        <v>0.97115384615384615</v>
      </c>
      <c r="F21" s="74">
        <v>0.8529411764705882</v>
      </c>
      <c r="G21" s="74">
        <v>0.97435897435897434</v>
      </c>
      <c r="H21" s="74">
        <v>0.9526627218934911</v>
      </c>
      <c r="I21" s="74">
        <v>0.96875</v>
      </c>
      <c r="J21" s="74">
        <v>1</v>
      </c>
      <c r="K21" s="74">
        <v>0.82857142857142863</v>
      </c>
      <c r="L21" s="74">
        <v>0.93478260869565222</v>
      </c>
      <c r="M21" s="74">
        <v>1</v>
      </c>
      <c r="N21" s="74">
        <v>0.95238095238095233</v>
      </c>
      <c r="O21" s="74">
        <v>1</v>
      </c>
      <c r="P21" s="74">
        <v>0.967741935483871</v>
      </c>
      <c r="Q21" s="74">
        <v>0.99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25">
      <c r="A22" s="57"/>
      <c r="B22" s="58" t="s">
        <v>16</v>
      </c>
      <c r="C22" s="74">
        <v>0.91627906976744189</v>
      </c>
      <c r="D22" s="74">
        <v>0.69696969696969702</v>
      </c>
      <c r="E22" s="74">
        <v>0.94444444444444442</v>
      </c>
      <c r="F22" s="74">
        <v>0.85915492957746475</v>
      </c>
      <c r="G22" s="74">
        <v>0.9850746268656716</v>
      </c>
      <c r="H22" s="74">
        <v>0.94557823129251706</v>
      </c>
      <c r="I22" s="74">
        <v>0.97619047619047616</v>
      </c>
      <c r="J22" s="74">
        <v>0.88888888888888884</v>
      </c>
      <c r="K22" s="74">
        <v>0.90566037735849059</v>
      </c>
      <c r="L22" s="74">
        <v>0.96666666666666667</v>
      </c>
      <c r="M22" s="74">
        <v>0.88235294117647056</v>
      </c>
      <c r="N22" s="74">
        <v>1</v>
      </c>
      <c r="O22" s="74">
        <v>1</v>
      </c>
      <c r="P22" s="74">
        <v>0.95</v>
      </c>
      <c r="Q22" s="74">
        <v>0.98305084745762716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25">
      <c r="A23" s="57"/>
      <c r="B23" s="58" t="s">
        <v>17</v>
      </c>
      <c r="C23" s="74">
        <v>0.87777777777777777</v>
      </c>
      <c r="D23" s="74">
        <v>0.47826086956521741</v>
      </c>
      <c r="E23" s="74">
        <v>0.96</v>
      </c>
      <c r="F23" s="74">
        <v>0.92537313432835822</v>
      </c>
      <c r="G23" s="74">
        <v>0.96551724137931039</v>
      </c>
      <c r="H23" s="74">
        <v>0.9642857142857143</v>
      </c>
      <c r="I23" s="74">
        <v>0.89473684210526316</v>
      </c>
      <c r="J23" s="74">
        <v>1</v>
      </c>
      <c r="K23" s="74">
        <v>0.70731707317073167</v>
      </c>
      <c r="L23" s="74">
        <v>0.93478260869565222</v>
      </c>
      <c r="M23" s="74">
        <v>0.92307692307692313</v>
      </c>
      <c r="N23" s="74">
        <v>0.9375</v>
      </c>
      <c r="O23" s="74">
        <v>1</v>
      </c>
      <c r="P23" s="74">
        <v>1</v>
      </c>
      <c r="Q23" s="74">
        <v>0.95798319327731096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25">
      <c r="A24" s="57"/>
      <c r="B24" s="58" t="s">
        <v>18</v>
      </c>
      <c r="C24" s="74">
        <v>0.85067873303167418</v>
      </c>
      <c r="D24" s="74">
        <v>0.5</v>
      </c>
      <c r="E24" s="74">
        <v>0.96190476190476193</v>
      </c>
      <c r="F24" s="74">
        <v>0.83783783783783783</v>
      </c>
      <c r="G24" s="74">
        <v>0.95</v>
      </c>
      <c r="H24" s="74">
        <v>0.91608391608391604</v>
      </c>
      <c r="I24" s="74">
        <v>0.921875</v>
      </c>
      <c r="J24" s="74">
        <v>0.82352941176470584</v>
      </c>
      <c r="K24" s="74">
        <v>0.82758620689655171</v>
      </c>
      <c r="L24" s="74">
        <v>0.88059701492537312</v>
      </c>
      <c r="M24" s="74">
        <v>1</v>
      </c>
      <c r="N24" s="74">
        <v>0.90476190476190477</v>
      </c>
      <c r="O24" s="74">
        <v>1</v>
      </c>
      <c r="P24" s="74">
        <v>1</v>
      </c>
      <c r="Q24" s="74">
        <v>0.98130841121495327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25">
      <c r="A25" s="62"/>
      <c r="B25" s="58" t="s">
        <v>19</v>
      </c>
      <c r="C25" s="74">
        <v>0.86224489795918369</v>
      </c>
      <c r="D25" s="74">
        <v>0.69230769230769229</v>
      </c>
      <c r="E25" s="74">
        <v>0.94392523364485981</v>
      </c>
      <c r="F25" s="74">
        <v>0.89090909090909087</v>
      </c>
      <c r="G25" s="74">
        <v>0.96153846153846156</v>
      </c>
      <c r="H25" s="74">
        <v>0.94214876033057848</v>
      </c>
      <c r="I25" s="74">
        <v>0.953125</v>
      </c>
      <c r="J25" s="74">
        <v>0.7142857142857143</v>
      </c>
      <c r="K25" s="74">
        <v>0.81632653061224492</v>
      </c>
      <c r="L25" s="74">
        <v>0.93421052631578949</v>
      </c>
      <c r="M25" s="74">
        <v>0.94444444444444442</v>
      </c>
      <c r="N25" s="74">
        <v>0.9285714285714286</v>
      </c>
      <c r="O25" s="74">
        <v>0.94736842105263153</v>
      </c>
      <c r="P25" s="74">
        <v>1</v>
      </c>
      <c r="Q25" s="74">
        <v>0.98039215686274506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25">
      <c r="A26" s="55"/>
      <c r="B26" s="58" t="s">
        <v>20</v>
      </c>
      <c r="C26" s="74">
        <v>0.875</v>
      </c>
      <c r="D26" s="74">
        <v>0.5</v>
      </c>
      <c r="E26" s="74">
        <v>0.9213483146067416</v>
      </c>
      <c r="F26" s="74">
        <v>0.86885245901639341</v>
      </c>
      <c r="G26" s="74">
        <v>0.96969696969696972</v>
      </c>
      <c r="H26" s="74">
        <v>0.98399999999999999</v>
      </c>
      <c r="I26" s="74">
        <v>1</v>
      </c>
      <c r="J26" s="74">
        <v>1</v>
      </c>
      <c r="K26" s="74">
        <v>0.91428571428571426</v>
      </c>
      <c r="L26" s="74">
        <v>0.94202898550724634</v>
      </c>
      <c r="M26" s="74">
        <v>1</v>
      </c>
      <c r="N26" s="74">
        <v>0.9285714285714286</v>
      </c>
      <c r="O26" s="74">
        <v>1</v>
      </c>
      <c r="P26" s="74">
        <v>1</v>
      </c>
      <c r="Q26" s="74">
        <v>0.98913043478260865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25">
      <c r="A27" s="55"/>
      <c r="B27" s="58" t="s">
        <v>21</v>
      </c>
      <c r="C27" s="74">
        <v>0.89473684210526316</v>
      </c>
      <c r="D27" s="74">
        <v>0.90909090909090906</v>
      </c>
      <c r="E27" s="74">
        <v>0.95833333333333337</v>
      </c>
      <c r="F27" s="74">
        <v>0.90769230769230769</v>
      </c>
      <c r="G27" s="74">
        <v>0.96666666666666667</v>
      </c>
      <c r="H27" s="74">
        <v>0.95424836601307195</v>
      </c>
      <c r="I27" s="74">
        <v>0.98412698412698407</v>
      </c>
      <c r="J27" s="74">
        <v>1</v>
      </c>
      <c r="K27" s="74">
        <v>0.90909090909090906</v>
      </c>
      <c r="L27" s="74">
        <v>0.91228070175438591</v>
      </c>
      <c r="M27" s="74">
        <v>0.92307692307692313</v>
      </c>
      <c r="N27" s="74">
        <v>1</v>
      </c>
      <c r="O27" s="74">
        <v>1</v>
      </c>
      <c r="P27" s="74">
        <v>0.9</v>
      </c>
      <c r="Q27" s="74">
        <v>0.97391304347826091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25">
      <c r="A28" s="55"/>
      <c r="B28" s="58" t="s">
        <v>22</v>
      </c>
      <c r="C28" s="74">
        <v>0.88038277511961727</v>
      </c>
      <c r="D28" s="74">
        <v>0.84375</v>
      </c>
      <c r="E28" s="74">
        <v>0.95918367346938771</v>
      </c>
      <c r="F28" s="74">
        <v>0.97101449275362317</v>
      </c>
      <c r="G28" s="74">
        <v>0.9285714285714286</v>
      </c>
      <c r="H28" s="74">
        <v>0.95238095238095233</v>
      </c>
      <c r="I28" s="74">
        <v>0.9464285714285714</v>
      </c>
      <c r="J28" s="74">
        <v>1</v>
      </c>
      <c r="K28" s="74">
        <v>0.96551724137931039</v>
      </c>
      <c r="L28" s="74">
        <v>1</v>
      </c>
      <c r="M28" s="74">
        <v>0.9285714285714286</v>
      </c>
      <c r="N28" s="74">
        <v>0.85</v>
      </c>
      <c r="O28" s="74">
        <v>0.9375</v>
      </c>
      <c r="P28" s="74">
        <v>1</v>
      </c>
      <c r="Q28" s="74">
        <v>0.97674418604651159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25">
      <c r="A29" s="61"/>
      <c r="B29" s="60" t="s">
        <v>23</v>
      </c>
      <c r="C29" s="76">
        <v>0.87878787878787878</v>
      </c>
      <c r="D29" s="76">
        <v>0.81818181818181823</v>
      </c>
      <c r="E29" s="76">
        <v>0.94814814814814818</v>
      </c>
      <c r="F29" s="76">
        <v>0.87179487179487181</v>
      </c>
      <c r="G29" s="76">
        <v>0.96385542168674698</v>
      </c>
      <c r="H29" s="76">
        <v>0.95625000000000004</v>
      </c>
      <c r="I29" s="76">
        <v>0.98245614035087714</v>
      </c>
      <c r="J29" s="76">
        <v>0.84615384615384615</v>
      </c>
      <c r="K29" s="76">
        <v>0.8571428571428571</v>
      </c>
      <c r="L29" s="76">
        <v>0.95161290322580649</v>
      </c>
      <c r="M29" s="76">
        <v>1</v>
      </c>
      <c r="N29" s="76">
        <v>0.9285714285714286</v>
      </c>
      <c r="O29" s="76">
        <v>1</v>
      </c>
      <c r="P29" s="76">
        <v>1</v>
      </c>
      <c r="Q29" s="76">
        <v>0.95488721804511278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25">
      <c r="A30" s="63">
        <v>2019</v>
      </c>
      <c r="B30" s="58" t="s">
        <v>12</v>
      </c>
      <c r="C30" s="74">
        <v>0.91732283464566933</v>
      </c>
      <c r="D30" s="74">
        <v>0.66666666666666663</v>
      </c>
      <c r="E30" s="74">
        <v>0.97540983606557374</v>
      </c>
      <c r="F30" s="74">
        <v>0.92592592592592593</v>
      </c>
      <c r="G30" s="74">
        <v>0.97333333333333338</v>
      </c>
      <c r="H30" s="74">
        <v>0.9662921348314607</v>
      </c>
      <c r="I30" s="74">
        <v>0.98305084745762716</v>
      </c>
      <c r="J30" s="74">
        <v>0.7142857142857143</v>
      </c>
      <c r="K30" s="74">
        <v>0.86</v>
      </c>
      <c r="L30" s="74">
        <v>0.98245614035087714</v>
      </c>
      <c r="M30" s="74">
        <v>1</v>
      </c>
      <c r="N30" s="74">
        <v>0.9</v>
      </c>
      <c r="O30" s="74">
        <v>1</v>
      </c>
      <c r="P30" s="74">
        <v>0.96296296296296291</v>
      </c>
      <c r="Q30" s="74">
        <v>0.95833333333333337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25">
      <c r="A31" s="57"/>
      <c r="B31" s="58" t="s">
        <v>13</v>
      </c>
      <c r="C31" s="74">
        <v>0.87939698492462315</v>
      </c>
      <c r="D31" s="74">
        <v>0.93333333333333335</v>
      </c>
      <c r="E31" s="74">
        <v>0.94318181818181823</v>
      </c>
      <c r="F31" s="74">
        <v>0.93650793650793651</v>
      </c>
      <c r="G31" s="74">
        <v>1</v>
      </c>
      <c r="H31" s="74">
        <v>0.94444444444444442</v>
      </c>
      <c r="I31" s="74">
        <v>0.96</v>
      </c>
      <c r="J31" s="74">
        <v>0.93333333333333335</v>
      </c>
      <c r="K31" s="74">
        <v>0.86440677966101698</v>
      </c>
      <c r="L31" s="74">
        <v>0.97916666666666663</v>
      </c>
      <c r="M31" s="74">
        <v>0.91666666666666663</v>
      </c>
      <c r="N31" s="74">
        <v>1</v>
      </c>
      <c r="O31" s="74">
        <v>1</v>
      </c>
      <c r="P31" s="74">
        <v>1</v>
      </c>
      <c r="Q31" s="74">
        <v>0.97959183673469385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25">
      <c r="A32" s="57"/>
      <c r="B32" s="58" t="s">
        <v>14</v>
      </c>
      <c r="C32" s="74">
        <v>0.89449541284403666</v>
      </c>
      <c r="D32" s="74">
        <v>0.7407407407407407</v>
      </c>
      <c r="E32" s="74">
        <v>0.93693693693693691</v>
      </c>
      <c r="F32" s="74">
        <v>0.81538461538461537</v>
      </c>
      <c r="G32" s="74">
        <v>0.96363636363636362</v>
      </c>
      <c r="H32" s="74">
        <v>0.91764705882352937</v>
      </c>
      <c r="I32" s="74">
        <v>0.9642857142857143</v>
      </c>
      <c r="J32" s="74">
        <v>0.93333333333333335</v>
      </c>
      <c r="K32" s="74">
        <v>0.87179487179487181</v>
      </c>
      <c r="L32" s="74">
        <v>0.91176470588235292</v>
      </c>
      <c r="M32" s="74">
        <v>1</v>
      </c>
      <c r="N32" s="74">
        <v>0.75</v>
      </c>
      <c r="O32" s="74">
        <v>0.94736842105263153</v>
      </c>
      <c r="P32" s="74">
        <v>1</v>
      </c>
      <c r="Q32" s="74">
        <v>0.94594594594594594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25">
      <c r="A33" s="57"/>
      <c r="B33" s="58" t="s">
        <v>15</v>
      </c>
      <c r="C33" s="74">
        <v>0.89622641509433965</v>
      </c>
      <c r="D33" s="74">
        <v>0.79166666666666663</v>
      </c>
      <c r="E33" s="74">
        <v>0.9726027397260274</v>
      </c>
      <c r="F33" s="74">
        <v>0.90540540540540537</v>
      </c>
      <c r="G33" s="74">
        <v>0.96078431372549022</v>
      </c>
      <c r="H33" s="74">
        <v>0.92753623188405798</v>
      </c>
      <c r="I33" s="74">
        <v>0.96610169491525422</v>
      </c>
      <c r="J33" s="74">
        <v>0.9</v>
      </c>
      <c r="K33" s="74">
        <v>0.82857142857142863</v>
      </c>
      <c r="L33" s="74">
        <v>0.97872340425531912</v>
      </c>
      <c r="M33" s="74">
        <v>0.95454545454545459</v>
      </c>
      <c r="N33" s="74">
        <v>0.96</v>
      </c>
      <c r="O33" s="74">
        <v>1</v>
      </c>
      <c r="P33" s="74">
        <v>1</v>
      </c>
      <c r="Q33" s="74">
        <v>0.98484848484848486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25">
      <c r="A34" s="57"/>
      <c r="B34" s="58" t="s">
        <v>16</v>
      </c>
      <c r="C34" s="74">
        <v>0.88461538461538458</v>
      </c>
      <c r="D34" s="74">
        <v>0.8125</v>
      </c>
      <c r="E34" s="74">
        <v>0.97872340425531912</v>
      </c>
      <c r="F34" s="74">
        <v>0.9285714285714286</v>
      </c>
      <c r="G34" s="74">
        <v>0.95121951219512191</v>
      </c>
      <c r="H34" s="74">
        <v>0.95857988165680474</v>
      </c>
      <c r="I34" s="74">
        <v>0.93548387096774188</v>
      </c>
      <c r="J34" s="74">
        <v>1</v>
      </c>
      <c r="K34" s="74">
        <v>0.83783783783783783</v>
      </c>
      <c r="L34" s="74">
        <v>1</v>
      </c>
      <c r="M34" s="74">
        <v>0.95</v>
      </c>
      <c r="N34" s="74">
        <v>0.84615384615384615</v>
      </c>
      <c r="O34" s="74">
        <v>1</v>
      </c>
      <c r="P34" s="74">
        <v>1</v>
      </c>
      <c r="Q34" s="74">
        <v>0.96969696969696972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25">
      <c r="A35" s="57"/>
      <c r="B35" s="58" t="s">
        <v>17</v>
      </c>
      <c r="C35" s="74">
        <v>0.93927125506072873</v>
      </c>
      <c r="D35" s="74">
        <v>0.92</v>
      </c>
      <c r="E35" s="74">
        <v>0.95876288659793818</v>
      </c>
      <c r="F35" s="74">
        <v>0.95945945945945943</v>
      </c>
      <c r="G35" s="74">
        <v>0.9726027397260274</v>
      </c>
      <c r="H35" s="74">
        <v>0.93684210526315792</v>
      </c>
      <c r="I35" s="74">
        <v>0.90163934426229508</v>
      </c>
      <c r="J35" s="74">
        <v>0.92307692307692313</v>
      </c>
      <c r="K35" s="74">
        <v>0.93181818181818177</v>
      </c>
      <c r="L35" s="74">
        <v>0.96721311475409832</v>
      </c>
      <c r="M35" s="74">
        <v>1</v>
      </c>
      <c r="N35" s="74">
        <v>0.875</v>
      </c>
      <c r="O35" s="74">
        <v>1</v>
      </c>
      <c r="P35" s="74">
        <v>1</v>
      </c>
      <c r="Q35" s="74">
        <v>0.99242424242424243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25">
      <c r="A36" s="57"/>
      <c r="B36" s="58" t="s">
        <v>18</v>
      </c>
      <c r="C36" s="74">
        <v>0.9285714285714286</v>
      </c>
      <c r="D36" s="74">
        <v>0.67741935483870963</v>
      </c>
      <c r="E36" s="74">
        <v>0.96153846153846156</v>
      </c>
      <c r="F36" s="74">
        <v>0.95744680851063835</v>
      </c>
      <c r="G36" s="74">
        <v>0.96202531645569622</v>
      </c>
      <c r="H36" s="74">
        <v>0.94155844155844159</v>
      </c>
      <c r="I36" s="74">
        <v>0.92537313432835822</v>
      </c>
      <c r="J36" s="74">
        <v>0.91666666666666663</v>
      </c>
      <c r="K36" s="74">
        <v>0.82978723404255317</v>
      </c>
      <c r="L36" s="74">
        <v>0.98484848484848486</v>
      </c>
      <c r="M36" s="74">
        <v>1</v>
      </c>
      <c r="N36" s="74">
        <v>0.81818181818181823</v>
      </c>
      <c r="O36" s="74">
        <v>1</v>
      </c>
      <c r="P36" s="74">
        <v>0.9</v>
      </c>
      <c r="Q36" s="74">
        <v>0.98399999999999999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25">
      <c r="A37" s="62"/>
      <c r="B37" s="58" t="s">
        <v>19</v>
      </c>
      <c r="C37" s="74">
        <v>0.92718446601941751</v>
      </c>
      <c r="D37" s="74">
        <v>0.7142857142857143</v>
      </c>
      <c r="E37" s="74">
        <v>0.9568965517241379</v>
      </c>
      <c r="F37" s="74">
        <v>0.93243243243243246</v>
      </c>
      <c r="G37" s="74">
        <v>0.97619047619047616</v>
      </c>
      <c r="H37" s="74">
        <v>0.95714285714285718</v>
      </c>
      <c r="I37" s="74">
        <v>0.92982456140350878</v>
      </c>
      <c r="J37" s="74">
        <v>1</v>
      </c>
      <c r="K37" s="74">
        <v>0.73333333333333328</v>
      </c>
      <c r="L37" s="74">
        <v>0.97101449275362317</v>
      </c>
      <c r="M37" s="74">
        <v>1</v>
      </c>
      <c r="N37" s="74">
        <v>0.92</v>
      </c>
      <c r="O37" s="74">
        <v>1</v>
      </c>
      <c r="P37" s="74">
        <v>0.75</v>
      </c>
      <c r="Q37" s="74">
        <v>0.98373983739837401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25">
      <c r="A38" s="55"/>
      <c r="B38" s="58" t="s">
        <v>20</v>
      </c>
      <c r="C38" s="74">
        <v>0.91145833333333337</v>
      </c>
      <c r="D38" s="74">
        <v>0.72727272727272729</v>
      </c>
      <c r="E38" s="74">
        <v>0.95049504950495045</v>
      </c>
      <c r="F38" s="74">
        <v>0.90769230769230769</v>
      </c>
      <c r="G38" s="74">
        <v>0.98750000000000004</v>
      </c>
      <c r="H38" s="74">
        <v>0.93478260869565222</v>
      </c>
      <c r="I38" s="74">
        <v>0.96721311475409832</v>
      </c>
      <c r="J38" s="74">
        <v>1</v>
      </c>
      <c r="K38" s="74">
        <v>0.86111111111111116</v>
      </c>
      <c r="L38" s="74">
        <v>0.95945945945945943</v>
      </c>
      <c r="M38" s="74">
        <v>1</v>
      </c>
      <c r="N38" s="74">
        <v>0.93333333333333335</v>
      </c>
      <c r="O38" s="74">
        <v>1</v>
      </c>
      <c r="P38" s="74">
        <v>0.93333333333333335</v>
      </c>
      <c r="Q38" s="74">
        <v>0.978494623655914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25">
      <c r="A39" s="55"/>
      <c r="B39" s="58" t="s">
        <v>21</v>
      </c>
      <c r="C39" s="74">
        <v>0.90322580645161288</v>
      </c>
      <c r="D39" s="74">
        <v>0.83333333333333337</v>
      </c>
      <c r="E39" s="74">
        <v>0.97115384615384615</v>
      </c>
      <c r="F39" s="74">
        <v>0.9375</v>
      </c>
      <c r="G39" s="74">
        <v>0.96551724137931039</v>
      </c>
      <c r="H39" s="74">
        <v>0.94413407821229045</v>
      </c>
      <c r="I39" s="74">
        <v>1</v>
      </c>
      <c r="J39" s="74">
        <v>0.8</v>
      </c>
      <c r="K39" s="74">
        <v>0.87878787878787878</v>
      </c>
      <c r="L39" s="74">
        <v>0.98648648648648651</v>
      </c>
      <c r="M39" s="74">
        <v>1</v>
      </c>
      <c r="N39" s="74">
        <v>0.9375</v>
      </c>
      <c r="O39" s="74">
        <v>0.94444444444444442</v>
      </c>
      <c r="P39" s="74">
        <v>0.88235294117647056</v>
      </c>
      <c r="Q39" s="74">
        <v>0.96590909090909094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25">
      <c r="A40" s="55"/>
      <c r="B40" s="58" t="s">
        <v>22</v>
      </c>
      <c r="C40" s="74">
        <v>0.92513368983957223</v>
      </c>
      <c r="D40" s="74">
        <v>0.66666666666666663</v>
      </c>
      <c r="E40" s="74">
        <v>0.91666666666666663</v>
      </c>
      <c r="F40" s="74">
        <v>0.94736842105263153</v>
      </c>
      <c r="G40" s="74">
        <v>0.96</v>
      </c>
      <c r="H40" s="74">
        <v>0.91082802547770703</v>
      </c>
      <c r="I40" s="74">
        <v>0.93442622950819676</v>
      </c>
      <c r="J40" s="74">
        <v>0.6875</v>
      </c>
      <c r="K40" s="74">
        <v>0.84615384615384615</v>
      </c>
      <c r="L40" s="74">
        <v>1</v>
      </c>
      <c r="M40" s="74">
        <v>0.91666666666666663</v>
      </c>
      <c r="N40" s="74">
        <v>1</v>
      </c>
      <c r="O40" s="74">
        <v>0.88888888888888884</v>
      </c>
      <c r="P40" s="74">
        <v>0.95652173913043481</v>
      </c>
      <c r="Q40" s="74">
        <v>0.9838709677419355</v>
      </c>
      <c r="R40" s="56"/>
      <c r="S40" s="56"/>
      <c r="T40" s="56"/>
      <c r="U40" s="56"/>
      <c r="V40" s="56"/>
      <c r="W40" s="52"/>
      <c r="X40" s="52"/>
      <c r="Y40" s="52"/>
    </row>
    <row r="41" spans="1:28" x14ac:dyDescent="0.25">
      <c r="A41" s="61"/>
      <c r="B41" s="60" t="s">
        <v>23</v>
      </c>
      <c r="C41" s="76">
        <v>0.93913043478260871</v>
      </c>
      <c r="D41" s="76">
        <v>0.81818181818181823</v>
      </c>
      <c r="E41" s="76">
        <v>0.91228070175438591</v>
      </c>
      <c r="F41" s="76">
        <v>0.92957746478873238</v>
      </c>
      <c r="G41" s="76">
        <v>0.98550724637681164</v>
      </c>
      <c r="H41" s="76">
        <v>0.95</v>
      </c>
      <c r="I41" s="76">
        <v>0.9242424242424242</v>
      </c>
      <c r="J41" s="76">
        <v>0.83333333333333337</v>
      </c>
      <c r="K41" s="76">
        <v>0.88571428571428568</v>
      </c>
      <c r="L41" s="76">
        <v>0.96969696969696972</v>
      </c>
      <c r="M41" s="76">
        <v>1</v>
      </c>
      <c r="N41" s="76">
        <v>0.8571428571428571</v>
      </c>
      <c r="O41" s="76">
        <v>1</v>
      </c>
      <c r="P41" s="76">
        <v>1</v>
      </c>
      <c r="Q41" s="76">
        <v>0.98275862068965514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25">
      <c r="A42" s="63">
        <v>2020</v>
      </c>
      <c r="B42" s="58" t="s">
        <v>12</v>
      </c>
      <c r="C42" s="74">
        <v>0.92887029288702927</v>
      </c>
      <c r="D42" s="74">
        <v>0.82608695652173914</v>
      </c>
      <c r="E42" s="74">
        <v>0.95238095238095233</v>
      </c>
      <c r="F42" s="74">
        <v>0.9107142857142857</v>
      </c>
      <c r="G42" s="74">
        <v>0.97368421052631582</v>
      </c>
      <c r="H42" s="74">
        <v>0.96153846153846156</v>
      </c>
      <c r="I42" s="74">
        <v>0.95454545454545459</v>
      </c>
      <c r="J42" s="74">
        <v>1</v>
      </c>
      <c r="K42" s="74">
        <v>0.80392156862745101</v>
      </c>
      <c r="L42" s="74">
        <v>0.96078431372549022</v>
      </c>
      <c r="M42" s="74">
        <v>1</v>
      </c>
      <c r="N42" s="74">
        <v>0.92592592592592593</v>
      </c>
      <c r="O42" s="74">
        <v>1</v>
      </c>
      <c r="P42" s="74">
        <v>1</v>
      </c>
      <c r="Q42" s="74">
        <v>0.97979797979797978</v>
      </c>
      <c r="R42" s="56"/>
      <c r="S42" s="56"/>
      <c r="T42" s="56"/>
      <c r="U42" s="56"/>
      <c r="V42" s="56"/>
      <c r="W42" s="52"/>
      <c r="X42" s="52"/>
      <c r="Y42" s="52"/>
      <c r="Z42" s="221"/>
      <c r="AA42" s="221"/>
      <c r="AB42" s="221"/>
    </row>
    <row r="43" spans="1:28" x14ac:dyDescent="0.25">
      <c r="A43" s="55"/>
      <c r="B43" s="58" t="s">
        <v>13</v>
      </c>
      <c r="C43" s="245">
        <v>0.91286307053941906</v>
      </c>
      <c r="D43" s="245">
        <v>0.81481481481481477</v>
      </c>
      <c r="E43" s="245">
        <v>0.9553571428571429</v>
      </c>
      <c r="F43" s="245">
        <v>0.95</v>
      </c>
      <c r="G43" s="245">
        <v>0.97435897435897434</v>
      </c>
      <c r="H43" s="245">
        <v>0.9358974358974359</v>
      </c>
      <c r="I43" s="245">
        <v>0.9642857142857143</v>
      </c>
      <c r="J43" s="245">
        <v>0.8</v>
      </c>
      <c r="K43" s="245">
        <v>0.94444444444444442</v>
      </c>
      <c r="L43" s="245">
        <v>1</v>
      </c>
      <c r="M43" s="245">
        <v>0.93333333333333335</v>
      </c>
      <c r="N43" s="245">
        <v>0.89473684210526316</v>
      </c>
      <c r="O43" s="245">
        <v>0.94736842105263153</v>
      </c>
      <c r="P43" s="245">
        <v>1</v>
      </c>
      <c r="Q43" s="245">
        <v>1</v>
      </c>
      <c r="R43" s="56"/>
      <c r="S43" s="56"/>
      <c r="T43" s="56"/>
      <c r="U43" s="56"/>
      <c r="V43" s="56"/>
      <c r="W43" s="52"/>
      <c r="X43" s="52"/>
      <c r="Y43" s="52"/>
      <c r="Z43" s="221"/>
      <c r="AA43" s="221"/>
      <c r="AB43" s="221"/>
    </row>
    <row r="44" spans="1:28" x14ac:dyDescent="0.25">
      <c r="A44" s="55"/>
      <c r="B44" s="58" t="s">
        <v>14</v>
      </c>
      <c r="C44" s="245">
        <v>0.86802030456852797</v>
      </c>
      <c r="D44" s="245">
        <v>0.77777777777777779</v>
      </c>
      <c r="E44" s="245">
        <v>0.92035398230088494</v>
      </c>
      <c r="F44" s="245">
        <v>0.92982456140350878</v>
      </c>
      <c r="G44" s="245">
        <v>1</v>
      </c>
      <c r="H44" s="245">
        <v>0.95092024539877296</v>
      </c>
      <c r="I44" s="245">
        <v>0.98360655737704916</v>
      </c>
      <c r="J44" s="245">
        <v>0.9285714285714286</v>
      </c>
      <c r="K44" s="245">
        <v>0.85365853658536583</v>
      </c>
      <c r="L44" s="245">
        <v>0.98305084745762716</v>
      </c>
      <c r="M44" s="245">
        <v>0.94117647058823528</v>
      </c>
      <c r="N44" s="245">
        <v>0.95</v>
      </c>
      <c r="O44" s="245">
        <v>0.95</v>
      </c>
      <c r="P44" s="245">
        <v>1</v>
      </c>
      <c r="Q44" s="245">
        <v>0.97916666666666663</v>
      </c>
      <c r="R44" s="56"/>
      <c r="S44" s="56"/>
      <c r="T44" s="56"/>
      <c r="U44" s="56"/>
      <c r="V44" s="56"/>
      <c r="W44" s="52"/>
      <c r="X44" s="52"/>
      <c r="Y44" s="52"/>
      <c r="Z44" s="221"/>
      <c r="AA44" s="221"/>
      <c r="AB44" s="221"/>
    </row>
    <row r="45" spans="1:28" x14ac:dyDescent="0.25">
      <c r="A45" s="55"/>
      <c r="B45" s="58" t="s">
        <v>15</v>
      </c>
      <c r="C45" s="74">
        <v>0.8883248730964467</v>
      </c>
      <c r="D45" s="74">
        <v>0.82857142857142863</v>
      </c>
      <c r="E45" s="74">
        <v>0.94444444444444442</v>
      </c>
      <c r="F45" s="74">
        <v>0.93220338983050843</v>
      </c>
      <c r="G45" s="74">
        <v>0.95522388059701491</v>
      </c>
      <c r="H45" s="74">
        <v>0.83846153846153848</v>
      </c>
      <c r="I45" s="74">
        <v>0.98113207547169812</v>
      </c>
      <c r="J45" s="74">
        <v>1</v>
      </c>
      <c r="K45" s="74">
        <v>0.9285714285714286</v>
      </c>
      <c r="L45" s="74">
        <v>0.96825396825396826</v>
      </c>
      <c r="M45" s="74">
        <v>0.91666666666666663</v>
      </c>
      <c r="N45" s="74">
        <v>1</v>
      </c>
      <c r="O45" s="74">
        <v>1</v>
      </c>
      <c r="P45" s="74">
        <v>1</v>
      </c>
      <c r="Q45" s="74">
        <v>0.97029702970297027</v>
      </c>
      <c r="R45" s="56"/>
      <c r="S45" s="56"/>
      <c r="T45" s="56"/>
      <c r="U45" s="56"/>
      <c r="V45" s="56"/>
      <c r="W45" s="52"/>
      <c r="X45" s="52"/>
      <c r="Y45" s="52"/>
      <c r="Z45" s="221"/>
      <c r="AA45" s="221"/>
      <c r="AB45" s="221"/>
    </row>
    <row r="46" spans="1:28" x14ac:dyDescent="0.25">
      <c r="A46" s="55"/>
      <c r="B46" s="58" t="s">
        <v>16</v>
      </c>
      <c r="C46" s="74">
        <v>0.89855072463768115</v>
      </c>
      <c r="D46" s="74">
        <v>0.86956521739130432</v>
      </c>
      <c r="E46" s="74">
        <v>0.89682539682539686</v>
      </c>
      <c r="F46" s="74">
        <v>0.85915492957746475</v>
      </c>
      <c r="G46" s="74">
        <v>0.98305084745762716</v>
      </c>
      <c r="H46" s="74">
        <v>0.88050314465408808</v>
      </c>
      <c r="I46" s="74">
        <v>0.87234042553191493</v>
      </c>
      <c r="J46" s="74">
        <v>1</v>
      </c>
      <c r="K46" s="74">
        <v>0.95</v>
      </c>
      <c r="L46" s="74">
        <v>1</v>
      </c>
      <c r="M46" s="74">
        <v>1</v>
      </c>
      <c r="N46" s="74">
        <v>0.96153846153846156</v>
      </c>
      <c r="O46" s="74">
        <v>1</v>
      </c>
      <c r="P46" s="74">
        <v>0.93333333333333335</v>
      </c>
      <c r="Q46" s="74">
        <v>0.97247706422018354</v>
      </c>
      <c r="R46" s="56"/>
      <c r="S46" s="56"/>
      <c r="T46" s="56"/>
      <c r="U46" s="56"/>
      <c r="V46" s="56"/>
      <c r="W46" s="52"/>
      <c r="X46" s="52"/>
      <c r="Y46" s="52"/>
      <c r="Z46" s="221"/>
      <c r="AA46" s="221"/>
      <c r="AB46" s="221"/>
    </row>
    <row r="47" spans="1:28" x14ac:dyDescent="0.25">
      <c r="A47" s="55"/>
      <c r="B47" s="58" t="s">
        <v>17</v>
      </c>
      <c r="C47" s="74">
        <v>0.95744680851063835</v>
      </c>
      <c r="D47" s="74">
        <v>1</v>
      </c>
      <c r="E47" s="74">
        <v>0.93333333333333335</v>
      </c>
      <c r="F47" s="74">
        <v>0.94666666666666666</v>
      </c>
      <c r="G47" s="74">
        <v>0.99065420560747663</v>
      </c>
      <c r="H47" s="74">
        <v>0.94771241830065356</v>
      </c>
      <c r="I47" s="74">
        <v>0.98076923076923073</v>
      </c>
      <c r="J47" s="74">
        <v>0.88888888888888884</v>
      </c>
      <c r="K47" s="74">
        <v>0.91304347826086951</v>
      </c>
      <c r="L47" s="74">
        <v>1</v>
      </c>
      <c r="M47" s="74">
        <v>1</v>
      </c>
      <c r="N47" s="74">
        <v>0.92307692307692313</v>
      </c>
      <c r="O47" s="74">
        <v>1</v>
      </c>
      <c r="P47" s="74">
        <v>0.92307692307692313</v>
      </c>
      <c r="Q47" s="74">
        <v>0.96808510638297873</v>
      </c>
      <c r="R47" s="56"/>
      <c r="S47" s="56"/>
      <c r="T47" s="56"/>
      <c r="U47" s="56"/>
      <c r="V47" s="56"/>
      <c r="W47" s="52"/>
      <c r="X47" s="52"/>
      <c r="Y47" s="52"/>
      <c r="Z47" s="221"/>
      <c r="AA47" s="221"/>
      <c r="AB47" s="221"/>
    </row>
    <row r="48" spans="1:28" x14ac:dyDescent="0.25">
      <c r="A48" s="55"/>
      <c r="B48" s="58" t="s">
        <v>18</v>
      </c>
      <c r="C48" s="74">
        <v>0.92173913043478262</v>
      </c>
      <c r="D48" s="74">
        <v>0.73333333333333328</v>
      </c>
      <c r="E48" s="74">
        <v>0.95419847328244278</v>
      </c>
      <c r="F48" s="74">
        <v>0.90588235294117647</v>
      </c>
      <c r="G48" s="74">
        <v>0.94444444444444442</v>
      </c>
      <c r="H48" s="74">
        <v>0.94482758620689655</v>
      </c>
      <c r="I48" s="74">
        <v>1</v>
      </c>
      <c r="J48" s="74">
        <v>0.83333333333333337</v>
      </c>
      <c r="K48" s="74">
        <v>0.9</v>
      </c>
      <c r="L48" s="74">
        <v>0.98461538461538467</v>
      </c>
      <c r="M48" s="74">
        <v>1</v>
      </c>
      <c r="N48" s="74">
        <v>1</v>
      </c>
      <c r="O48" s="74">
        <v>1</v>
      </c>
      <c r="P48" s="74">
        <v>0.7857142857142857</v>
      </c>
      <c r="Q48" s="74">
        <v>0.99130434782608701</v>
      </c>
      <c r="R48" s="56"/>
      <c r="S48" s="56"/>
      <c r="T48" s="56"/>
      <c r="U48" s="56"/>
      <c r="V48" s="56"/>
      <c r="W48" s="52"/>
      <c r="X48" s="52"/>
      <c r="Y48" s="52"/>
      <c r="Z48" s="221"/>
      <c r="AA48" s="221"/>
      <c r="AB48" s="221"/>
    </row>
    <row r="49" spans="1:28" x14ac:dyDescent="0.25">
      <c r="A49" s="55"/>
      <c r="B49" s="58" t="s">
        <v>19</v>
      </c>
      <c r="C49" s="74">
        <v>0.92779783393501802</v>
      </c>
      <c r="D49" s="74">
        <v>0.6</v>
      </c>
      <c r="E49" s="74">
        <v>0.94354838709677424</v>
      </c>
      <c r="F49" s="74">
        <v>0.87301587301587302</v>
      </c>
      <c r="G49" s="74">
        <v>0.9850746268656716</v>
      </c>
      <c r="H49" s="74">
        <v>0.94074074074074077</v>
      </c>
      <c r="I49" s="74">
        <v>0.94444444444444442</v>
      </c>
      <c r="J49" s="74">
        <v>0.83333333333333337</v>
      </c>
      <c r="K49" s="74">
        <v>0.81818181818181823</v>
      </c>
      <c r="L49" s="74">
        <v>0.92</v>
      </c>
      <c r="M49" s="74">
        <v>1</v>
      </c>
      <c r="N49" s="74">
        <v>0.9375</v>
      </c>
      <c r="O49" s="74">
        <v>1</v>
      </c>
      <c r="P49" s="74">
        <v>0.73684210526315785</v>
      </c>
      <c r="Q49" s="74">
        <v>0.97014925373134331</v>
      </c>
      <c r="R49" s="56"/>
      <c r="S49" s="56"/>
      <c r="T49" s="56"/>
      <c r="U49" s="56"/>
      <c r="V49" s="56"/>
      <c r="W49" s="52"/>
      <c r="X49" s="52"/>
      <c r="Y49" s="52"/>
      <c r="Z49" s="221"/>
      <c r="AA49" s="221"/>
      <c r="AB49" s="221"/>
    </row>
    <row r="50" spans="1:28" x14ac:dyDescent="0.25">
      <c r="A50" s="55"/>
      <c r="B50" s="58" t="s">
        <v>20</v>
      </c>
      <c r="C50" s="74">
        <v>0.90308370044052866</v>
      </c>
      <c r="D50" s="74">
        <v>0.83333333333333337</v>
      </c>
      <c r="E50" s="74">
        <v>0.93805309734513276</v>
      </c>
      <c r="F50" s="74">
        <v>0.90816326530612246</v>
      </c>
      <c r="G50" s="74">
        <v>0.94029850746268662</v>
      </c>
      <c r="H50" s="74">
        <v>0.93571428571428572</v>
      </c>
      <c r="I50" s="74">
        <v>0.97727272727272729</v>
      </c>
      <c r="J50" s="74">
        <v>0.7142857142857143</v>
      </c>
      <c r="K50" s="74">
        <v>0.91666666666666663</v>
      </c>
      <c r="L50" s="74">
        <v>1</v>
      </c>
      <c r="M50" s="74">
        <v>1</v>
      </c>
      <c r="N50" s="74">
        <v>0.95652173913043481</v>
      </c>
      <c r="O50" s="74">
        <v>1</v>
      </c>
      <c r="P50" s="74">
        <v>0.94117647058823528</v>
      </c>
      <c r="Q50" s="74">
        <v>0.99173553719008267</v>
      </c>
      <c r="R50" s="56"/>
      <c r="S50" s="56"/>
      <c r="T50" s="56"/>
      <c r="U50" s="56"/>
      <c r="V50" s="56"/>
      <c r="W50" s="52"/>
      <c r="X50" s="52"/>
      <c r="Y50" s="52"/>
      <c r="Z50" s="221"/>
      <c r="AA50" s="221"/>
      <c r="AB50" s="221"/>
    </row>
    <row r="51" spans="1:28" x14ac:dyDescent="0.25">
      <c r="A51" s="55"/>
      <c r="B51" s="58" t="s">
        <v>21</v>
      </c>
      <c r="C51" s="74">
        <v>0.90277777777777779</v>
      </c>
      <c r="D51" s="74">
        <v>0.9</v>
      </c>
      <c r="E51" s="74">
        <v>0.9609375</v>
      </c>
      <c r="F51" s="74">
        <v>0.95402298850574707</v>
      </c>
      <c r="G51" s="74">
        <v>1</v>
      </c>
      <c r="H51" s="74">
        <v>0.98051948051948057</v>
      </c>
      <c r="I51" s="74">
        <v>0.95</v>
      </c>
      <c r="J51" s="74">
        <v>0.875</v>
      </c>
      <c r="K51" s="74">
        <v>0.80851063829787229</v>
      </c>
      <c r="L51" s="74">
        <v>1</v>
      </c>
      <c r="M51" s="74">
        <v>1</v>
      </c>
      <c r="N51" s="74">
        <v>0.95</v>
      </c>
      <c r="O51" s="74">
        <v>1</v>
      </c>
      <c r="P51" s="74">
        <v>1</v>
      </c>
      <c r="Q51" s="74">
        <v>0.96825396825396826</v>
      </c>
      <c r="R51" s="56"/>
      <c r="S51" s="56"/>
      <c r="T51" s="56"/>
      <c r="U51" s="56"/>
      <c r="V51" s="56"/>
      <c r="W51" s="52"/>
      <c r="X51" s="52"/>
      <c r="Y51" s="52"/>
      <c r="Z51" s="221"/>
      <c r="AA51" s="221"/>
      <c r="AB51" s="221"/>
    </row>
    <row r="52" spans="1:28" x14ac:dyDescent="0.25">
      <c r="A52" s="55"/>
      <c r="B52" s="58" t="s">
        <v>22</v>
      </c>
      <c r="C52" s="74">
        <v>0.91588785046728971</v>
      </c>
      <c r="D52" s="74">
        <v>0.84615384615384615</v>
      </c>
      <c r="E52" s="74">
        <v>0.93203883495145634</v>
      </c>
      <c r="F52" s="74">
        <v>0.92753623188405798</v>
      </c>
      <c r="G52" s="74">
        <v>0.96153846153846156</v>
      </c>
      <c r="H52" s="74">
        <v>0.965034965034965</v>
      </c>
      <c r="I52" s="74">
        <v>0.96666666666666667</v>
      </c>
      <c r="J52" s="74">
        <v>0.875</v>
      </c>
      <c r="K52" s="74">
        <v>0.86206896551724133</v>
      </c>
      <c r="L52" s="74">
        <v>0.98529411764705888</v>
      </c>
      <c r="M52" s="74">
        <v>1</v>
      </c>
      <c r="N52" s="74">
        <v>0.94736842105263153</v>
      </c>
      <c r="O52" s="74">
        <v>1</v>
      </c>
      <c r="P52" s="74">
        <v>1</v>
      </c>
      <c r="Q52" s="74">
        <v>0.99047619047619051</v>
      </c>
      <c r="R52" s="56"/>
      <c r="S52" s="56"/>
      <c r="T52" s="56"/>
      <c r="U52" s="56"/>
      <c r="V52" s="56"/>
      <c r="W52" s="52"/>
      <c r="X52" s="52"/>
      <c r="Y52" s="52"/>
      <c r="Z52" s="221"/>
      <c r="AA52" s="221"/>
      <c r="AB52" s="221"/>
    </row>
    <row r="53" spans="1:28" x14ac:dyDescent="0.25">
      <c r="A53" s="61"/>
      <c r="B53" s="60" t="s">
        <v>23</v>
      </c>
      <c r="C53" s="76">
        <v>0.93172690763052213</v>
      </c>
      <c r="D53" s="76">
        <v>0.86206896551724133</v>
      </c>
      <c r="E53" s="76">
        <v>0.93939393939393945</v>
      </c>
      <c r="F53" s="76">
        <v>0.95180722891566261</v>
      </c>
      <c r="G53" s="76">
        <v>0.95402298850574707</v>
      </c>
      <c r="H53" s="76">
        <v>0.97058823529411764</v>
      </c>
      <c r="I53" s="76">
        <v>1</v>
      </c>
      <c r="J53" s="76">
        <v>1</v>
      </c>
      <c r="K53" s="76">
        <v>0.88571428571428568</v>
      </c>
      <c r="L53" s="76">
        <v>0.93975903614457834</v>
      </c>
      <c r="M53" s="76">
        <v>1</v>
      </c>
      <c r="N53" s="76">
        <v>0.91666666666666663</v>
      </c>
      <c r="O53" s="76">
        <v>1</v>
      </c>
      <c r="P53" s="76">
        <v>0.94444444444444442</v>
      </c>
      <c r="Q53" s="76">
        <v>0.98245614035087714</v>
      </c>
      <c r="R53" s="56"/>
      <c r="S53" s="56"/>
      <c r="T53" s="56"/>
      <c r="U53" s="56"/>
      <c r="V53" s="56"/>
      <c r="W53" s="52"/>
      <c r="X53" s="52"/>
      <c r="Y53" s="52"/>
      <c r="Z53" s="221"/>
      <c r="AA53" s="221"/>
      <c r="AB53" s="221"/>
    </row>
    <row r="54" spans="1:28" x14ac:dyDescent="0.25">
      <c r="A54" s="63">
        <v>2021</v>
      </c>
      <c r="B54" s="58" t="s">
        <v>12</v>
      </c>
      <c r="C54" s="74">
        <v>0.94782608695652171</v>
      </c>
      <c r="D54" s="74">
        <v>1</v>
      </c>
      <c r="E54" s="74">
        <v>0.93</v>
      </c>
      <c r="F54" s="74">
        <v>0.91249999999999998</v>
      </c>
      <c r="G54" s="74">
        <v>1</v>
      </c>
      <c r="H54" s="74">
        <v>0.95333333333333337</v>
      </c>
      <c r="I54" s="74">
        <v>0.94339622641509435</v>
      </c>
      <c r="J54" s="74">
        <v>1</v>
      </c>
      <c r="K54" s="74">
        <v>0.89189189189189189</v>
      </c>
      <c r="L54" s="74">
        <v>0.96491228070175439</v>
      </c>
      <c r="M54" s="74">
        <v>0.95454545454545459</v>
      </c>
      <c r="N54" s="74">
        <v>0.88888888888888884</v>
      </c>
      <c r="O54" s="74">
        <v>1</v>
      </c>
      <c r="P54" s="74">
        <v>1</v>
      </c>
      <c r="Q54" s="74">
        <v>0.9910714285714286</v>
      </c>
      <c r="R54" s="56"/>
      <c r="S54" s="56"/>
      <c r="T54" s="56"/>
      <c r="U54" s="56"/>
      <c r="V54" s="56"/>
      <c r="W54" s="52"/>
      <c r="X54" s="52"/>
      <c r="Y54" s="52"/>
      <c r="Z54" s="256"/>
      <c r="AA54" s="256"/>
      <c r="AB54" s="256"/>
    </row>
    <row r="55" spans="1:28" x14ac:dyDescent="0.25">
      <c r="A55" s="55"/>
      <c r="B55" s="58" t="s">
        <v>13</v>
      </c>
      <c r="C55" s="74">
        <v>0.90783410138248843</v>
      </c>
      <c r="D55" s="74">
        <v>0.967741935483871</v>
      </c>
      <c r="E55" s="74">
        <v>0.9438202247191011</v>
      </c>
      <c r="F55" s="74">
        <v>0.85897435897435892</v>
      </c>
      <c r="G55" s="74">
        <v>1</v>
      </c>
      <c r="H55" s="74">
        <v>0.87407407407407411</v>
      </c>
      <c r="I55" s="74">
        <v>0.95652173913043481</v>
      </c>
      <c r="J55" s="74">
        <v>1</v>
      </c>
      <c r="K55" s="74">
        <v>0.96551724137931039</v>
      </c>
      <c r="L55" s="74">
        <v>0.95121951219512191</v>
      </c>
      <c r="M55" s="74">
        <v>1</v>
      </c>
      <c r="N55" s="74">
        <v>0.94117647058823528</v>
      </c>
      <c r="O55" s="74">
        <v>0.91666666666666663</v>
      </c>
      <c r="P55" s="74">
        <v>1</v>
      </c>
      <c r="Q55" s="74">
        <v>0.970873786407767</v>
      </c>
      <c r="R55" s="56"/>
      <c r="S55" s="56"/>
      <c r="T55" s="56"/>
      <c r="U55" s="56"/>
      <c r="V55" s="56"/>
      <c r="W55" s="52"/>
      <c r="X55" s="52"/>
      <c r="Y55" s="52"/>
      <c r="Z55" s="256"/>
      <c r="AA55" s="256"/>
      <c r="AB55" s="256"/>
    </row>
    <row r="56" spans="1:28" x14ac:dyDescent="0.25">
      <c r="A56" s="55"/>
      <c r="B56" s="58" t="s">
        <v>14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56"/>
      <c r="S56" s="56"/>
      <c r="T56" s="56"/>
      <c r="U56" s="56"/>
      <c r="V56" s="56"/>
      <c r="W56" s="52"/>
      <c r="X56" s="52"/>
      <c r="Y56" s="52"/>
      <c r="Z56" s="256"/>
      <c r="AA56" s="256"/>
      <c r="AB56" s="256"/>
    </row>
    <row r="57" spans="1:28" x14ac:dyDescent="0.25">
      <c r="A57" s="55"/>
      <c r="B57" s="58" t="s">
        <v>15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56"/>
      <c r="S57" s="56"/>
      <c r="T57" s="56"/>
      <c r="U57" s="56"/>
      <c r="V57" s="56"/>
      <c r="W57" s="52"/>
      <c r="X57" s="52"/>
      <c r="Y57" s="52"/>
      <c r="Z57" s="256"/>
      <c r="AA57" s="256"/>
      <c r="AB57" s="256"/>
    </row>
    <row r="58" spans="1:28" x14ac:dyDescent="0.25">
      <c r="A58" s="55"/>
      <c r="B58" s="58" t="s">
        <v>16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56"/>
      <c r="S58" s="56"/>
      <c r="T58" s="56"/>
      <c r="U58" s="56"/>
      <c r="V58" s="56"/>
      <c r="W58" s="52"/>
      <c r="X58" s="52"/>
      <c r="Y58" s="52"/>
      <c r="Z58" s="256"/>
      <c r="AA58" s="256"/>
      <c r="AB58" s="256"/>
    </row>
    <row r="59" spans="1:28" x14ac:dyDescent="0.25">
      <c r="A59" s="55"/>
      <c r="B59" s="58" t="s">
        <v>17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56"/>
      <c r="S59" s="56"/>
      <c r="T59" s="56"/>
      <c r="U59" s="56"/>
      <c r="V59" s="56"/>
      <c r="W59" s="52"/>
      <c r="X59" s="52"/>
      <c r="Y59" s="52"/>
      <c r="Z59" s="256"/>
      <c r="AA59" s="256"/>
      <c r="AB59" s="256"/>
    </row>
    <row r="60" spans="1:28" x14ac:dyDescent="0.25">
      <c r="A60" s="55"/>
      <c r="B60" s="58" t="s">
        <v>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6"/>
      <c r="S60" s="56"/>
      <c r="T60" s="56"/>
      <c r="U60" s="56"/>
      <c r="V60" s="56"/>
      <c r="W60" s="52"/>
      <c r="X60" s="52"/>
      <c r="Y60" s="52"/>
      <c r="Z60" s="256"/>
      <c r="AA60" s="256"/>
      <c r="AB60" s="256"/>
    </row>
    <row r="61" spans="1:28" x14ac:dyDescent="0.25">
      <c r="A61" s="55"/>
      <c r="B61" s="58" t="s">
        <v>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56"/>
      <c r="S61" s="56"/>
      <c r="T61" s="56"/>
      <c r="U61" s="56"/>
      <c r="V61" s="56"/>
      <c r="W61" s="52"/>
      <c r="X61" s="52"/>
      <c r="Y61" s="52"/>
      <c r="Z61" s="256"/>
      <c r="AA61" s="256"/>
      <c r="AB61" s="256"/>
    </row>
    <row r="62" spans="1:28" x14ac:dyDescent="0.25">
      <c r="A62" s="55"/>
      <c r="B62" s="58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6"/>
      <c r="S62" s="56"/>
      <c r="T62" s="56"/>
      <c r="U62" s="56"/>
      <c r="V62" s="56"/>
      <c r="W62" s="52"/>
      <c r="X62" s="52"/>
      <c r="Y62" s="52"/>
      <c r="Z62" s="256"/>
      <c r="AA62" s="256"/>
      <c r="AB62" s="256"/>
    </row>
    <row r="63" spans="1:28" x14ac:dyDescent="0.25">
      <c r="A63" s="55"/>
      <c r="B63" s="58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6"/>
      <c r="S63" s="56"/>
      <c r="T63" s="56"/>
      <c r="U63" s="56"/>
      <c r="V63" s="56"/>
      <c r="W63" s="52"/>
      <c r="X63" s="52"/>
      <c r="Y63" s="52"/>
      <c r="Z63" s="256"/>
      <c r="AA63" s="256"/>
      <c r="AB63" s="256"/>
    </row>
    <row r="64" spans="1:28" x14ac:dyDescent="0.25">
      <c r="A64" s="55"/>
      <c r="B64" s="58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56"/>
      <c r="S64" s="56"/>
      <c r="T64" s="56"/>
      <c r="U64" s="56"/>
      <c r="V64" s="56"/>
      <c r="W64" s="52"/>
      <c r="X64" s="52"/>
      <c r="Y64" s="52"/>
      <c r="Z64" s="256"/>
      <c r="AA64" s="256"/>
      <c r="AB64" s="256"/>
    </row>
    <row r="65" spans="1:28" x14ac:dyDescent="0.25">
      <c r="A65" s="55"/>
      <c r="B65" s="58" t="s">
        <v>23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56"/>
      <c r="S65" s="56"/>
      <c r="T65" s="56"/>
      <c r="U65" s="56"/>
      <c r="V65" s="56"/>
      <c r="W65" s="52"/>
      <c r="X65" s="52"/>
      <c r="Y65" s="52"/>
      <c r="Z65" s="256"/>
      <c r="AA65" s="256"/>
      <c r="AB65" s="256"/>
    </row>
    <row r="66" spans="1:28" ht="30" customHeight="1" x14ac:dyDescent="0.25">
      <c r="A66" s="64" t="s">
        <v>125</v>
      </c>
      <c r="B66" s="65" t="s">
        <v>124</v>
      </c>
      <c r="C66" s="81">
        <v>0.90222917481423548</v>
      </c>
      <c r="D66" s="81">
        <v>0.67801857585139313</v>
      </c>
      <c r="E66" s="81">
        <v>0.96140350877192982</v>
      </c>
      <c r="F66" s="81">
        <v>0.90429447852760736</v>
      </c>
      <c r="G66" s="81">
        <v>0.96616102683780625</v>
      </c>
      <c r="H66" s="81">
        <v>0.93163841807909609</v>
      </c>
      <c r="I66" s="81">
        <v>0.94896551724137934</v>
      </c>
      <c r="J66" s="81">
        <v>0.83653846153846156</v>
      </c>
      <c r="K66" s="81">
        <v>0.83401639344262291</v>
      </c>
      <c r="L66" s="81">
        <v>0.93148688046647232</v>
      </c>
      <c r="M66" s="81">
        <v>0.98757763975155277</v>
      </c>
      <c r="N66" s="81">
        <v>0.92193308550185871</v>
      </c>
      <c r="O66" s="81">
        <v>0.96855345911949686</v>
      </c>
      <c r="P66" s="81">
        <v>0.97765363128491622</v>
      </c>
      <c r="Q66" s="81">
        <v>0.96802325581395354</v>
      </c>
      <c r="R66" s="55"/>
      <c r="S66" s="56"/>
      <c r="T66" s="56"/>
      <c r="U66" s="56"/>
      <c r="V66" s="56"/>
      <c r="W66" s="52"/>
      <c r="X66" s="52"/>
      <c r="Y66" s="52"/>
    </row>
    <row r="67" spans="1:28" ht="30" customHeight="1" x14ac:dyDescent="0.25">
      <c r="A67" s="55"/>
      <c r="B67" s="55" t="s">
        <v>48</v>
      </c>
      <c r="C67" s="83">
        <v>0.88852857721929468</v>
      </c>
      <c r="D67" s="83">
        <v>0.69905956112852663</v>
      </c>
      <c r="E67" s="83">
        <v>0.95249406175771967</v>
      </c>
      <c r="F67" s="83">
        <v>0.88861689106487152</v>
      </c>
      <c r="G67" s="83">
        <v>0.96645021645021645</v>
      </c>
      <c r="H67" s="83">
        <v>0.94927536231884058</v>
      </c>
      <c r="I67" s="83">
        <v>0.96041055718475077</v>
      </c>
      <c r="J67" s="83">
        <v>0.90082644628099173</v>
      </c>
      <c r="K67" s="83">
        <v>0.85831622176591371</v>
      </c>
      <c r="L67" s="83">
        <v>0.94142857142857139</v>
      </c>
      <c r="M67" s="83">
        <v>0.95811518324607325</v>
      </c>
      <c r="N67" s="83">
        <v>0.92468619246861927</v>
      </c>
      <c r="O67" s="83">
        <v>0.984375</v>
      </c>
      <c r="P67" s="83">
        <v>0.97950819672131151</v>
      </c>
      <c r="Q67" s="83">
        <v>0.97156033820138354</v>
      </c>
      <c r="R67" s="56"/>
      <c r="S67" s="56"/>
      <c r="T67" s="56"/>
      <c r="U67" s="56"/>
      <c r="V67" s="56"/>
      <c r="W67" s="52"/>
      <c r="X67" s="52"/>
      <c r="Y67" s="52"/>
    </row>
    <row r="68" spans="1:28" ht="30" customHeight="1" x14ac:dyDescent="0.25">
      <c r="A68" s="55"/>
      <c r="B68" s="55" t="s">
        <v>200</v>
      </c>
      <c r="C68" s="83">
        <v>0.91469916222391467</v>
      </c>
      <c r="D68" s="83">
        <v>0.77884615384615385</v>
      </c>
      <c r="E68" s="83">
        <v>0.95040000000000002</v>
      </c>
      <c r="F68" s="83">
        <v>0.9337349397590361</v>
      </c>
      <c r="G68" s="83">
        <v>0.97178683385579934</v>
      </c>
      <c r="H68" s="83">
        <v>0.94263157894736838</v>
      </c>
      <c r="I68" s="83">
        <v>0.94780219780219777</v>
      </c>
      <c r="J68" s="83">
        <v>0.8925619834710744</v>
      </c>
      <c r="K68" s="83">
        <v>0.85177453027139871</v>
      </c>
      <c r="L68" s="83">
        <v>0.98051948051948057</v>
      </c>
      <c r="M68" s="83">
        <v>0.97607655502392343</v>
      </c>
      <c r="N68" s="83">
        <v>0.91286307053941906</v>
      </c>
      <c r="O68" s="83">
        <v>0.96907216494845361</v>
      </c>
      <c r="P68" s="83">
        <v>0.95348837209302328</v>
      </c>
      <c r="Q68" s="83">
        <v>0.98265895953757221</v>
      </c>
      <c r="R68" s="56"/>
      <c r="S68" s="56"/>
      <c r="T68" s="56"/>
      <c r="U68" s="56"/>
      <c r="V68" s="56"/>
      <c r="W68" s="52"/>
      <c r="X68" s="52"/>
      <c r="Y68" s="52"/>
      <c r="Z68" s="212"/>
      <c r="AA68" s="212"/>
      <c r="AB68" s="212"/>
    </row>
    <row r="69" spans="1:28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56"/>
      <c r="T69" s="56"/>
      <c r="U69" s="56"/>
      <c r="V69" s="56"/>
      <c r="W69" s="52"/>
      <c r="X69" s="52"/>
      <c r="Y69" s="52"/>
    </row>
    <row r="70" spans="1:28" s="17" customFormat="1" ht="29.25" customHeight="1" x14ac:dyDescent="0.25">
      <c r="A70" s="226" t="s">
        <v>70</v>
      </c>
      <c r="B70" s="227"/>
      <c r="C70" s="227" t="s">
        <v>71</v>
      </c>
      <c r="D70" s="227" t="s">
        <v>72</v>
      </c>
      <c r="E70" s="227" t="s">
        <v>73</v>
      </c>
      <c r="F70" s="227" t="s">
        <v>74</v>
      </c>
      <c r="G70" s="227" t="s">
        <v>75</v>
      </c>
      <c r="H70" s="227" t="s">
        <v>76</v>
      </c>
      <c r="I70" s="227" t="s">
        <v>235</v>
      </c>
      <c r="J70" s="227" t="s">
        <v>77</v>
      </c>
      <c r="K70" s="227" t="s">
        <v>78</v>
      </c>
      <c r="L70" s="228" t="s">
        <v>79</v>
      </c>
      <c r="M70" s="228" t="s">
        <v>80</v>
      </c>
      <c r="N70" s="228" t="s">
        <v>81</v>
      </c>
      <c r="O70" s="228" t="s">
        <v>82</v>
      </c>
      <c r="P70" s="82"/>
      <c r="Q70" s="82"/>
      <c r="R70" s="82"/>
      <c r="S70" s="82"/>
      <c r="T70" s="82"/>
      <c r="U70" s="82"/>
      <c r="V70" s="82"/>
      <c r="W70" s="18"/>
      <c r="X70" s="18"/>
      <c r="Y70" s="18"/>
    </row>
    <row r="71" spans="1:28" hidden="1" x14ac:dyDescent="0.25">
      <c r="A71" s="57" t="s">
        <v>11</v>
      </c>
      <c r="B71" s="58" t="s">
        <v>12</v>
      </c>
      <c r="C71" s="74">
        <v>0.97777777777777775</v>
      </c>
      <c r="D71" s="74">
        <v>1</v>
      </c>
      <c r="E71" s="74">
        <v>1</v>
      </c>
      <c r="F71" s="74">
        <v>1</v>
      </c>
      <c r="G71" s="74">
        <v>0.96078431372549022</v>
      </c>
      <c r="H71" s="74">
        <v>0.7142857142857143</v>
      </c>
      <c r="I71" s="74">
        <v>0.9285714285714286</v>
      </c>
      <c r="J71" s="74">
        <v>0.93766233766233764</v>
      </c>
      <c r="K71" s="74">
        <v>0.94117647058823528</v>
      </c>
      <c r="L71" s="74">
        <v>0.9285714285714286</v>
      </c>
      <c r="M71" s="74">
        <v>0.95833333333333337</v>
      </c>
      <c r="N71" s="74">
        <v>0.85</v>
      </c>
      <c r="O71" s="74">
        <v>0.83333333333333337</v>
      </c>
      <c r="P71" s="55"/>
      <c r="Q71" s="55"/>
      <c r="R71" s="56"/>
      <c r="S71" s="56"/>
      <c r="T71" s="56"/>
      <c r="U71" s="56"/>
      <c r="V71" s="56"/>
      <c r="W71" s="52"/>
      <c r="X71" s="52"/>
      <c r="Y71" s="52"/>
    </row>
    <row r="72" spans="1:28" hidden="1" x14ac:dyDescent="0.25">
      <c r="A72" s="57"/>
      <c r="B72" s="58" t="s">
        <v>13</v>
      </c>
      <c r="C72" s="74">
        <v>0.98039215686274506</v>
      </c>
      <c r="D72" s="74">
        <v>1</v>
      </c>
      <c r="E72" s="74">
        <v>1</v>
      </c>
      <c r="F72" s="74">
        <v>1</v>
      </c>
      <c r="G72" s="74">
        <v>0.97619047619047616</v>
      </c>
      <c r="H72" s="74">
        <v>0.875</v>
      </c>
      <c r="I72" s="74">
        <v>0.84210526315789469</v>
      </c>
      <c r="J72" s="74">
        <v>0.92318634423897583</v>
      </c>
      <c r="K72" s="74">
        <v>1</v>
      </c>
      <c r="L72" s="74">
        <v>1</v>
      </c>
      <c r="M72" s="74">
        <v>0.9821428571428571</v>
      </c>
      <c r="N72" s="74">
        <v>0.87179487179487181</v>
      </c>
      <c r="O72" s="74">
        <v>0.8125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8" hidden="1" x14ac:dyDescent="0.25">
      <c r="A73" s="57"/>
      <c r="B73" s="58" t="s">
        <v>14</v>
      </c>
      <c r="C73" s="74">
        <v>0.88888888888888884</v>
      </c>
      <c r="D73" s="74">
        <v>1</v>
      </c>
      <c r="E73" s="74">
        <v>1</v>
      </c>
      <c r="F73" s="74">
        <v>1</v>
      </c>
      <c r="G73" s="74">
        <v>0.97777777777777775</v>
      </c>
      <c r="H73" s="74">
        <v>0.55555555555555558</v>
      </c>
      <c r="I73" s="74">
        <v>0.8666666666666667</v>
      </c>
      <c r="J73" s="74">
        <v>0.92462987886944814</v>
      </c>
      <c r="K73" s="74">
        <v>0.93333333333333335</v>
      </c>
      <c r="L73" s="74">
        <v>1</v>
      </c>
      <c r="M73" s="74">
        <v>0.94736842105263153</v>
      </c>
      <c r="N73" s="74">
        <v>0.90579710144927539</v>
      </c>
      <c r="O73" s="74">
        <v>0.875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8" hidden="1" x14ac:dyDescent="0.25">
      <c r="A74" s="57"/>
      <c r="B74" s="58" t="s">
        <v>15</v>
      </c>
      <c r="C74" s="74">
        <v>0.9107142857142857</v>
      </c>
      <c r="D74" s="74">
        <v>1</v>
      </c>
      <c r="E74" s="74">
        <v>1</v>
      </c>
      <c r="F74" s="74">
        <v>1</v>
      </c>
      <c r="G74" s="74">
        <v>0.91666666666666663</v>
      </c>
      <c r="H74" s="74">
        <v>0.7</v>
      </c>
      <c r="I74" s="74">
        <v>0.77777777777777779</v>
      </c>
      <c r="J74" s="74">
        <v>0.92771084337349397</v>
      </c>
      <c r="K74" s="74">
        <v>0.95652173913043481</v>
      </c>
      <c r="L74" s="74">
        <v>0.95</v>
      </c>
      <c r="M74" s="74">
        <v>0.9464285714285714</v>
      </c>
      <c r="N74" s="74">
        <v>0.89473684210526316</v>
      </c>
      <c r="O74" s="74">
        <v>0.82051282051282048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8" hidden="1" x14ac:dyDescent="0.25">
      <c r="A75" s="57"/>
      <c r="B75" s="58" t="s">
        <v>16</v>
      </c>
      <c r="C75" s="74">
        <v>0.90909090909090906</v>
      </c>
      <c r="D75" s="74">
        <v>1</v>
      </c>
      <c r="E75" s="74">
        <v>1</v>
      </c>
      <c r="F75" s="74">
        <v>1</v>
      </c>
      <c r="G75" s="74">
        <v>0.97916666666666663</v>
      </c>
      <c r="H75" s="74">
        <v>0.81818181818181823</v>
      </c>
      <c r="I75" s="74">
        <v>0.85</v>
      </c>
      <c r="J75" s="74">
        <v>0.91376912378303199</v>
      </c>
      <c r="K75" s="74">
        <v>0.81481481481481477</v>
      </c>
      <c r="L75" s="74">
        <v>1</v>
      </c>
      <c r="M75" s="74">
        <v>1</v>
      </c>
      <c r="N75" s="74">
        <v>0.91836734693877553</v>
      </c>
      <c r="O75" s="74">
        <v>0.88095238095238093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8" s="10" customFormat="1" hidden="1" x14ac:dyDescent="0.25">
      <c r="A76" s="57"/>
      <c r="B76" s="58" t="s">
        <v>17</v>
      </c>
      <c r="C76" s="74">
        <v>0.96363636363636362</v>
      </c>
      <c r="D76" s="74">
        <v>0.90909090909090906</v>
      </c>
      <c r="E76" s="74">
        <v>1</v>
      </c>
      <c r="F76" s="74">
        <v>1</v>
      </c>
      <c r="G76" s="74">
        <v>0.96610169491525422</v>
      </c>
      <c r="H76" s="74">
        <v>0.75</v>
      </c>
      <c r="I76" s="74">
        <v>0.9</v>
      </c>
      <c r="J76" s="74">
        <v>0.93708165997322623</v>
      </c>
      <c r="K76" s="74">
        <v>0.875</v>
      </c>
      <c r="L76" s="74">
        <v>1</v>
      </c>
      <c r="M76" s="74">
        <v>0.95744680851063835</v>
      </c>
      <c r="N76" s="74">
        <v>0.91304347826086951</v>
      </c>
      <c r="O76" s="74">
        <v>0.87096774193548387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8" s="10" customFormat="1" hidden="1" x14ac:dyDescent="0.25">
      <c r="A77" s="57"/>
      <c r="B77" s="58" t="s">
        <v>18</v>
      </c>
      <c r="C77" s="74">
        <v>0.90909090909090906</v>
      </c>
      <c r="D77" s="74">
        <v>0.83333333333333337</v>
      </c>
      <c r="E77" s="74">
        <v>1</v>
      </c>
      <c r="F77" s="74">
        <v>1</v>
      </c>
      <c r="G77" s="74">
        <v>0.98333333333333328</v>
      </c>
      <c r="H77" s="74">
        <v>0.8571428571428571</v>
      </c>
      <c r="I77" s="74">
        <v>0.90909090909090906</v>
      </c>
      <c r="J77" s="74">
        <v>0.9329896907216495</v>
      </c>
      <c r="K77" s="74">
        <v>0.86486486486486491</v>
      </c>
      <c r="L77" s="74">
        <v>0.76923076923076927</v>
      </c>
      <c r="M77" s="74">
        <v>0.94339622641509435</v>
      </c>
      <c r="N77" s="74">
        <v>0.84403669724770647</v>
      </c>
      <c r="O77" s="74">
        <v>0.82499999999999996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8" s="10" customFormat="1" hidden="1" x14ac:dyDescent="0.25">
      <c r="A78" s="57"/>
      <c r="B78" s="58" t="s">
        <v>19</v>
      </c>
      <c r="C78" s="74">
        <v>0.87804878048780488</v>
      </c>
      <c r="D78" s="74">
        <v>1</v>
      </c>
      <c r="E78" s="74">
        <v>1</v>
      </c>
      <c r="F78" s="74">
        <v>0.91666666666666663</v>
      </c>
      <c r="G78" s="74">
        <v>0.96666666666666667</v>
      </c>
      <c r="H78" s="74">
        <v>0.78260869565217395</v>
      </c>
      <c r="I78" s="74">
        <v>0.84615384615384615</v>
      </c>
      <c r="J78" s="74">
        <v>0.9293193717277487</v>
      </c>
      <c r="K78" s="74">
        <v>0.90909090909090906</v>
      </c>
      <c r="L78" s="74">
        <v>0.75</v>
      </c>
      <c r="M78" s="74">
        <v>0.91666666666666663</v>
      </c>
      <c r="N78" s="74">
        <v>0.92405063291139244</v>
      </c>
      <c r="O78" s="74">
        <v>0.80645161290322576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8" s="10" customFormat="1" hidden="1" x14ac:dyDescent="0.25">
      <c r="A79" s="57"/>
      <c r="B79" s="58" t="s">
        <v>20</v>
      </c>
      <c r="C79" s="74">
        <v>0.92</v>
      </c>
      <c r="D79" s="74">
        <v>1</v>
      </c>
      <c r="E79" s="74">
        <v>1</v>
      </c>
      <c r="F79" s="74">
        <v>1</v>
      </c>
      <c r="G79" s="74">
        <v>0.95833333333333337</v>
      </c>
      <c r="H79" s="74">
        <v>0.81818181818181823</v>
      </c>
      <c r="I79" s="74">
        <v>0.75</v>
      </c>
      <c r="J79" s="74">
        <v>0.93617021276595747</v>
      </c>
      <c r="K79" s="74">
        <v>0.85185185185185186</v>
      </c>
      <c r="L79" s="74">
        <v>0.92307692307692313</v>
      </c>
      <c r="M79" s="74">
        <v>0.98039215686274506</v>
      </c>
      <c r="N79" s="74">
        <v>0.94791666666666663</v>
      </c>
      <c r="O79" s="74">
        <v>0.89655172413793105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8" s="10" customFormat="1" hidden="1" x14ac:dyDescent="0.25">
      <c r="A80" s="57"/>
      <c r="B80" s="58" t="s">
        <v>21</v>
      </c>
      <c r="C80" s="74">
        <v>0.96</v>
      </c>
      <c r="D80" s="74">
        <v>1</v>
      </c>
      <c r="E80" s="74">
        <v>1</v>
      </c>
      <c r="F80" s="74">
        <v>1</v>
      </c>
      <c r="G80" s="74">
        <v>0.94827586206896552</v>
      </c>
      <c r="H80" s="74">
        <v>0.75</v>
      </c>
      <c r="I80" s="74">
        <v>0.9285714285714286</v>
      </c>
      <c r="J80" s="74">
        <v>0.92963464140730723</v>
      </c>
      <c r="K80" s="74">
        <v>0.84615384615384615</v>
      </c>
      <c r="L80" s="74">
        <v>0.75</v>
      </c>
      <c r="M80" s="74">
        <v>0.93846153846153846</v>
      </c>
      <c r="N80" s="74">
        <v>0.88888888888888884</v>
      </c>
      <c r="O80" s="74">
        <v>0.84848484848484851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10" customFormat="1" hidden="1" x14ac:dyDescent="0.25">
      <c r="A81" s="57"/>
      <c r="B81" s="58" t="s">
        <v>22</v>
      </c>
      <c r="C81" s="74">
        <v>0.93846153846153846</v>
      </c>
      <c r="D81" s="74">
        <v>1</v>
      </c>
      <c r="E81" s="74">
        <v>1</v>
      </c>
      <c r="F81" s="74">
        <v>1</v>
      </c>
      <c r="G81" s="74">
        <v>0.89795918367346939</v>
      </c>
      <c r="H81" s="74">
        <v>0.75</v>
      </c>
      <c r="I81" s="74">
        <v>0.9</v>
      </c>
      <c r="J81" s="74">
        <v>0.93026315789473679</v>
      </c>
      <c r="K81" s="74">
        <v>0.8</v>
      </c>
      <c r="L81" s="74">
        <v>1</v>
      </c>
      <c r="M81" s="74">
        <v>0.97959183673469385</v>
      </c>
      <c r="N81" s="74">
        <v>0.9</v>
      </c>
      <c r="O81" s="74">
        <v>0.80645161290322576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10" customFormat="1" hidden="1" x14ac:dyDescent="0.25">
      <c r="A82" s="59"/>
      <c r="B82" s="60" t="s">
        <v>23</v>
      </c>
      <c r="C82" s="76">
        <v>0.92</v>
      </c>
      <c r="D82" s="76">
        <v>1</v>
      </c>
      <c r="E82" s="76">
        <v>1</v>
      </c>
      <c r="F82" s="76">
        <v>1</v>
      </c>
      <c r="G82" s="76">
        <v>0.97826086956521741</v>
      </c>
      <c r="H82" s="76">
        <v>0.5714285714285714</v>
      </c>
      <c r="I82" s="76">
        <v>0.73333333333333328</v>
      </c>
      <c r="J82" s="76">
        <v>0.90933694181326119</v>
      </c>
      <c r="K82" s="76">
        <v>0.81818181818181823</v>
      </c>
      <c r="L82" s="76">
        <v>0.91666666666666663</v>
      </c>
      <c r="M82" s="76">
        <v>0.88888888888888884</v>
      </c>
      <c r="N82" s="76">
        <v>0.93684210526315792</v>
      </c>
      <c r="O82" s="76">
        <v>0.77500000000000002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10" customFormat="1" hidden="1" x14ac:dyDescent="0.25">
      <c r="A83" s="57" t="s">
        <v>24</v>
      </c>
      <c r="B83" s="58" t="s">
        <v>12</v>
      </c>
      <c r="C83" s="74">
        <v>0.9107142857142857</v>
      </c>
      <c r="D83" s="74">
        <v>1</v>
      </c>
      <c r="E83" s="74">
        <v>1</v>
      </c>
      <c r="F83" s="74">
        <v>1</v>
      </c>
      <c r="G83" s="74">
        <v>0.9555555555555556</v>
      </c>
      <c r="H83" s="74">
        <v>0.84615384615384615</v>
      </c>
      <c r="I83" s="74">
        <v>0.8571428571428571</v>
      </c>
      <c r="J83" s="74">
        <v>0.9316596931659693</v>
      </c>
      <c r="K83" s="74">
        <v>0.95238095238095233</v>
      </c>
      <c r="L83" s="74">
        <v>0.8666666666666667</v>
      </c>
      <c r="M83" s="74">
        <v>0.93939393939393945</v>
      </c>
      <c r="N83" s="74">
        <v>0.84403669724770647</v>
      </c>
      <c r="O83" s="74">
        <v>0.91176470588235292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10" customFormat="1" hidden="1" x14ac:dyDescent="0.25">
      <c r="A84" s="57"/>
      <c r="B84" s="58" t="s">
        <v>13</v>
      </c>
      <c r="C84" s="74">
        <v>0.94117647058823528</v>
      </c>
      <c r="D84" s="74">
        <v>1</v>
      </c>
      <c r="E84" s="74">
        <v>1</v>
      </c>
      <c r="F84" s="74">
        <v>1</v>
      </c>
      <c r="G84" s="74">
        <v>0.94230769230769229</v>
      </c>
      <c r="H84" s="74">
        <v>0.44444444444444442</v>
      </c>
      <c r="I84" s="74">
        <v>1</v>
      </c>
      <c r="J84" s="74">
        <v>0.90457516339869282</v>
      </c>
      <c r="K84" s="74">
        <v>1</v>
      </c>
      <c r="L84" s="74">
        <v>0.8571428571428571</v>
      </c>
      <c r="M84" s="74">
        <v>0.98148148148148151</v>
      </c>
      <c r="N84" s="74">
        <v>0.86363636363636365</v>
      </c>
      <c r="O84" s="74">
        <v>0.87878787878787878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10" customFormat="1" hidden="1" x14ac:dyDescent="0.25">
      <c r="A85" s="57"/>
      <c r="B85" s="58" t="s">
        <v>14</v>
      </c>
      <c r="C85" s="74">
        <v>0.92156862745098034</v>
      </c>
      <c r="D85" s="74">
        <v>1</v>
      </c>
      <c r="E85" s="74">
        <v>1</v>
      </c>
      <c r="F85" s="74">
        <v>1</v>
      </c>
      <c r="G85" s="74">
        <v>0.97872340425531912</v>
      </c>
      <c r="H85" s="74">
        <v>0.7142857142857143</v>
      </c>
      <c r="I85" s="74">
        <v>0.76923076923076927</v>
      </c>
      <c r="J85" s="74">
        <v>0.92191435768261965</v>
      </c>
      <c r="K85" s="74">
        <v>0.83333333333333337</v>
      </c>
      <c r="L85" s="74">
        <v>0.94444444444444442</v>
      </c>
      <c r="M85" s="74">
        <v>0.91428571428571426</v>
      </c>
      <c r="N85" s="74">
        <v>0.90566037735849059</v>
      </c>
      <c r="O85" s="74">
        <v>0.84615384615384615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10" customFormat="1" hidden="1" x14ac:dyDescent="0.25">
      <c r="A86" s="57"/>
      <c r="B86" s="58" t="s">
        <v>15</v>
      </c>
      <c r="C86" s="74">
        <v>0.91666666666666663</v>
      </c>
      <c r="D86" s="74">
        <v>1</v>
      </c>
      <c r="E86" s="74">
        <v>1</v>
      </c>
      <c r="F86" s="74">
        <v>1</v>
      </c>
      <c r="G86" s="74">
        <v>0.94285714285714284</v>
      </c>
      <c r="H86" s="74">
        <v>0.9</v>
      </c>
      <c r="I86" s="74">
        <v>1</v>
      </c>
      <c r="J86" s="74">
        <v>0.95024875621890548</v>
      </c>
      <c r="K86" s="74">
        <v>1</v>
      </c>
      <c r="L86" s="74">
        <v>0.8571428571428571</v>
      </c>
      <c r="M86" s="74">
        <v>0.94029850746268662</v>
      </c>
      <c r="N86" s="74">
        <v>0.90625</v>
      </c>
      <c r="O86" s="74">
        <v>0.82926829268292679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10" customFormat="1" hidden="1" x14ac:dyDescent="0.25">
      <c r="A87" s="57"/>
      <c r="B87" s="58" t="s">
        <v>16</v>
      </c>
      <c r="C87" s="74">
        <v>0.96296296296296291</v>
      </c>
      <c r="D87" s="74">
        <v>0.90909090909090906</v>
      </c>
      <c r="E87" s="74">
        <v>1</v>
      </c>
      <c r="F87" s="74">
        <v>0.9375</v>
      </c>
      <c r="G87" s="74">
        <v>0.93333333333333335</v>
      </c>
      <c r="H87" s="74">
        <v>0.91666666666666663</v>
      </c>
      <c r="I87" s="74">
        <v>0.72222222222222221</v>
      </c>
      <c r="J87" s="74">
        <v>0.94379084967320259</v>
      </c>
      <c r="K87" s="74">
        <v>0.88235294117647056</v>
      </c>
      <c r="L87" s="74">
        <v>0.84615384615384615</v>
      </c>
      <c r="M87" s="74">
        <v>0.97222222222222221</v>
      </c>
      <c r="N87" s="74">
        <v>0.94936708860759489</v>
      </c>
      <c r="O87" s="74">
        <v>0.83783783783783783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10" customFormat="1" hidden="1" x14ac:dyDescent="0.25">
      <c r="A88" s="57"/>
      <c r="B88" s="58" t="s">
        <v>17</v>
      </c>
      <c r="C88" s="74">
        <v>0.9107142857142857</v>
      </c>
      <c r="D88" s="74">
        <v>1</v>
      </c>
      <c r="E88" s="74">
        <v>1</v>
      </c>
      <c r="F88" s="74">
        <v>1</v>
      </c>
      <c r="G88" s="74">
        <v>1</v>
      </c>
      <c r="H88" s="74">
        <v>0.8</v>
      </c>
      <c r="I88" s="74">
        <v>0.7142857142857143</v>
      </c>
      <c r="J88" s="74">
        <v>0.94941634241245132</v>
      </c>
      <c r="K88" s="74">
        <v>0.97058823529411764</v>
      </c>
      <c r="L88" s="74">
        <v>1</v>
      </c>
      <c r="M88" s="74">
        <v>0.98275862068965514</v>
      </c>
      <c r="N88" s="74">
        <v>0.92473118279569888</v>
      </c>
      <c r="O88" s="74">
        <v>0.90625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10" customFormat="1" hidden="1" x14ac:dyDescent="0.25">
      <c r="A89" s="57"/>
      <c r="B89" s="58" t="s">
        <v>18</v>
      </c>
      <c r="C89" s="74">
        <v>0.95918367346938771</v>
      </c>
      <c r="D89" s="74">
        <v>1</v>
      </c>
      <c r="E89" s="74">
        <v>1</v>
      </c>
      <c r="F89" s="74">
        <v>1</v>
      </c>
      <c r="G89" s="74">
        <v>0.93220338983050843</v>
      </c>
      <c r="H89" s="74">
        <v>0.8571428571428571</v>
      </c>
      <c r="I89" s="74">
        <v>0.91666666666666663</v>
      </c>
      <c r="J89" s="74">
        <v>0.91211717709720375</v>
      </c>
      <c r="K89" s="74">
        <v>1</v>
      </c>
      <c r="L89" s="74">
        <v>0.94117647058823528</v>
      </c>
      <c r="M89" s="74">
        <v>0.95588235294117652</v>
      </c>
      <c r="N89" s="74">
        <v>0.86238532110091748</v>
      </c>
      <c r="O89" s="74">
        <v>0.90243902439024393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10" customFormat="1" hidden="1" x14ac:dyDescent="0.25">
      <c r="A90" s="62"/>
      <c r="B90" s="58" t="s">
        <v>19</v>
      </c>
      <c r="C90" s="74">
        <v>0.96153846153846156</v>
      </c>
      <c r="D90" s="74">
        <v>1</v>
      </c>
      <c r="E90" s="74">
        <v>1</v>
      </c>
      <c r="F90" s="74">
        <v>1</v>
      </c>
      <c r="G90" s="74">
        <v>0.96491228070175439</v>
      </c>
      <c r="H90" s="74">
        <v>0.94444444444444442</v>
      </c>
      <c r="I90" s="74">
        <v>0.76190476190476186</v>
      </c>
      <c r="J90" s="74">
        <v>0.93066666666666664</v>
      </c>
      <c r="K90" s="74">
        <v>0.96666666666666667</v>
      </c>
      <c r="L90" s="74">
        <v>0.90909090909090906</v>
      </c>
      <c r="M90" s="74">
        <v>0.95588235294117652</v>
      </c>
      <c r="N90" s="74">
        <v>0.87128712871287128</v>
      </c>
      <c r="O90" s="74">
        <v>0.97916666666666663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10" customFormat="1" hidden="1" x14ac:dyDescent="0.25">
      <c r="A91" s="55"/>
      <c r="B91" s="58" t="s">
        <v>20</v>
      </c>
      <c r="C91" s="74">
        <v>0.89189189189189189</v>
      </c>
      <c r="D91" s="74">
        <v>1</v>
      </c>
      <c r="E91" s="74">
        <v>1</v>
      </c>
      <c r="F91" s="74">
        <v>1</v>
      </c>
      <c r="G91" s="74">
        <v>0.95652173913043481</v>
      </c>
      <c r="H91" s="74">
        <v>1</v>
      </c>
      <c r="I91" s="74">
        <v>0.82352941176470584</v>
      </c>
      <c r="J91" s="74">
        <v>0.9342465753424658</v>
      </c>
      <c r="K91" s="74">
        <v>0.95</v>
      </c>
      <c r="L91" s="74">
        <v>1</v>
      </c>
      <c r="M91" s="74">
        <v>0.98275862068965514</v>
      </c>
      <c r="N91" s="74">
        <v>0.84523809523809523</v>
      </c>
      <c r="O91" s="74">
        <v>0.875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10" customFormat="1" hidden="1" x14ac:dyDescent="0.25">
      <c r="A92" s="55"/>
      <c r="B92" s="58" t="s">
        <v>21</v>
      </c>
      <c r="C92" s="74">
        <v>0.95161290322580649</v>
      </c>
      <c r="D92" s="74">
        <v>1</v>
      </c>
      <c r="E92" s="74">
        <v>1</v>
      </c>
      <c r="F92" s="74">
        <v>1</v>
      </c>
      <c r="G92" s="74">
        <v>1</v>
      </c>
      <c r="H92" s="74">
        <v>0.83333333333333337</v>
      </c>
      <c r="I92" s="74">
        <v>1</v>
      </c>
      <c r="J92" s="74">
        <v>0.91521197007481292</v>
      </c>
      <c r="K92" s="74">
        <v>0.88235294117647056</v>
      </c>
      <c r="L92" s="74">
        <v>0.81818181818181823</v>
      </c>
      <c r="M92" s="74">
        <v>0.9838709677419355</v>
      </c>
      <c r="N92" s="74">
        <v>0.94117647058823528</v>
      </c>
      <c r="O92" s="74">
        <v>0.73076923076923073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10" customFormat="1" hidden="1" x14ac:dyDescent="0.25">
      <c r="A93" s="55"/>
      <c r="B93" s="58" t="s">
        <v>22</v>
      </c>
      <c r="C93" s="74">
        <v>0.92156862745098034</v>
      </c>
      <c r="D93" s="74">
        <v>1</v>
      </c>
      <c r="E93" s="74">
        <v>1</v>
      </c>
      <c r="F93" s="74">
        <v>1</v>
      </c>
      <c r="G93" s="74">
        <v>0.92</v>
      </c>
      <c r="H93" s="74">
        <v>1</v>
      </c>
      <c r="I93" s="74">
        <v>0.92307692307692313</v>
      </c>
      <c r="J93" s="74">
        <v>0.92927864214992928</v>
      </c>
      <c r="K93" s="74">
        <v>0.8571428571428571</v>
      </c>
      <c r="L93" s="74">
        <v>1</v>
      </c>
      <c r="M93" s="74">
        <v>0.96</v>
      </c>
      <c r="N93" s="74">
        <v>0.8764044943820225</v>
      </c>
      <c r="O93" s="74">
        <v>0.87179487179487181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10" customFormat="1" hidden="1" x14ac:dyDescent="0.25">
      <c r="A94" s="61"/>
      <c r="B94" s="60" t="s">
        <v>23</v>
      </c>
      <c r="C94" s="76">
        <v>0.94871794871794868</v>
      </c>
      <c r="D94" s="76">
        <v>1</v>
      </c>
      <c r="E94" s="76">
        <v>1</v>
      </c>
      <c r="F94" s="76">
        <v>1</v>
      </c>
      <c r="G94" s="76">
        <v>0.9821428571428571</v>
      </c>
      <c r="H94" s="76">
        <v>0.93333333333333335</v>
      </c>
      <c r="I94" s="76">
        <v>0.75</v>
      </c>
      <c r="J94" s="76">
        <v>0.9329829172141918</v>
      </c>
      <c r="K94" s="76">
        <v>0.8571428571428571</v>
      </c>
      <c r="L94" s="76">
        <v>0.91666666666666663</v>
      </c>
      <c r="M94" s="76">
        <v>0.97014925373134331</v>
      </c>
      <c r="N94" s="76">
        <v>0.97142857142857142</v>
      </c>
      <c r="O94" s="76">
        <v>0.88888888888888884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10" customFormat="1" hidden="1" x14ac:dyDescent="0.25">
      <c r="A95" s="63">
        <v>2019</v>
      </c>
      <c r="B95" s="58" t="s">
        <v>12</v>
      </c>
      <c r="C95" s="74">
        <v>0.94444444444444442</v>
      </c>
      <c r="D95" s="74">
        <v>1</v>
      </c>
      <c r="E95" s="74">
        <v>1</v>
      </c>
      <c r="F95" s="74">
        <v>1</v>
      </c>
      <c r="G95" s="74">
        <v>0.98275862068965514</v>
      </c>
      <c r="H95" s="74">
        <v>1</v>
      </c>
      <c r="I95" s="74">
        <v>0.8</v>
      </c>
      <c r="J95" s="74">
        <v>0.9373464373464373</v>
      </c>
      <c r="K95" s="74">
        <v>1</v>
      </c>
      <c r="L95" s="74">
        <v>1</v>
      </c>
      <c r="M95" s="74">
        <v>1</v>
      </c>
      <c r="N95" s="74">
        <v>0.92</v>
      </c>
      <c r="O95" s="74">
        <v>0.79245283018867929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10" customFormat="1" hidden="1" x14ac:dyDescent="0.25">
      <c r="A96" s="57"/>
      <c r="B96" s="58" t="s">
        <v>13</v>
      </c>
      <c r="C96" s="74">
        <v>0.94117647058823528</v>
      </c>
      <c r="D96" s="74">
        <v>0.8571428571428571</v>
      </c>
      <c r="E96" s="74">
        <v>1</v>
      </c>
      <c r="F96" s="74">
        <v>1</v>
      </c>
      <c r="G96" s="74">
        <v>1</v>
      </c>
      <c r="H96" s="74">
        <v>0.7</v>
      </c>
      <c r="I96" s="74">
        <v>0.88888888888888884</v>
      </c>
      <c r="J96" s="74">
        <v>0.93832020997375332</v>
      </c>
      <c r="K96" s="74">
        <v>1</v>
      </c>
      <c r="L96" s="74">
        <v>1</v>
      </c>
      <c r="M96" s="74">
        <v>0.98529411764705888</v>
      </c>
      <c r="N96" s="74">
        <v>0.84684684684684686</v>
      </c>
      <c r="O96" s="74">
        <v>0.84615384615384615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10" customFormat="1" hidden="1" x14ac:dyDescent="0.25">
      <c r="A97" s="57"/>
      <c r="B97" s="58" t="s">
        <v>14</v>
      </c>
      <c r="C97" s="74">
        <v>0.9555555555555556</v>
      </c>
      <c r="D97" s="74">
        <v>1</v>
      </c>
      <c r="E97" s="74">
        <v>1</v>
      </c>
      <c r="F97" s="74">
        <v>1</v>
      </c>
      <c r="G97" s="74">
        <v>0.98360655737704916</v>
      </c>
      <c r="H97" s="74">
        <v>0.82352941176470584</v>
      </c>
      <c r="I97" s="74">
        <v>0.8125</v>
      </c>
      <c r="J97" s="74">
        <v>0.92806603773584906</v>
      </c>
      <c r="K97" s="74">
        <v>0.9285714285714286</v>
      </c>
      <c r="L97" s="74">
        <v>0.92307692307692313</v>
      </c>
      <c r="M97" s="74">
        <v>0.95652173913043481</v>
      </c>
      <c r="N97" s="74">
        <v>0.84403669724770647</v>
      </c>
      <c r="O97" s="74">
        <v>0.80555555555555558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10" customFormat="1" hidden="1" x14ac:dyDescent="0.25">
      <c r="A98" s="57"/>
      <c r="B98" s="58" t="s">
        <v>15</v>
      </c>
      <c r="C98" s="74">
        <v>0.84482758620689657</v>
      </c>
      <c r="D98" s="74">
        <v>1</v>
      </c>
      <c r="E98" s="74">
        <v>1</v>
      </c>
      <c r="F98" s="74">
        <v>1</v>
      </c>
      <c r="G98" s="74">
        <v>0.98360655737704916</v>
      </c>
      <c r="H98" s="74">
        <v>0.8571428571428571</v>
      </c>
      <c r="I98" s="74">
        <v>0.73333333333333328</v>
      </c>
      <c r="J98" s="74">
        <v>0.94285714285714284</v>
      </c>
      <c r="K98" s="74">
        <v>0.95833333333333337</v>
      </c>
      <c r="L98" s="74">
        <v>1</v>
      </c>
      <c r="M98" s="74">
        <v>0.95833333333333337</v>
      </c>
      <c r="N98" s="74">
        <v>0.94444444444444442</v>
      </c>
      <c r="O98" s="74">
        <v>0.92105263157894735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10" customFormat="1" hidden="1" x14ac:dyDescent="0.25">
      <c r="A99" s="57"/>
      <c r="B99" s="58" t="s">
        <v>16</v>
      </c>
      <c r="C99" s="74">
        <v>0.91935483870967738</v>
      </c>
      <c r="D99" s="74">
        <v>0.875</v>
      </c>
      <c r="E99" s="74">
        <v>1</v>
      </c>
      <c r="F99" s="74">
        <v>1</v>
      </c>
      <c r="G99" s="74">
        <v>0.95918367346938771</v>
      </c>
      <c r="H99" s="74">
        <v>0.81481481481481477</v>
      </c>
      <c r="I99" s="74">
        <v>0.6875</v>
      </c>
      <c r="J99" s="74">
        <v>0.93481095176010431</v>
      </c>
      <c r="K99" s="74">
        <v>0.94444444444444442</v>
      </c>
      <c r="L99" s="74">
        <v>1</v>
      </c>
      <c r="M99" s="74">
        <v>0.91549295774647887</v>
      </c>
      <c r="N99" s="74">
        <v>0.89915966386554624</v>
      </c>
      <c r="O99" s="74">
        <v>0.74285714285714288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10" customFormat="1" hidden="1" x14ac:dyDescent="0.25">
      <c r="A100" s="57"/>
      <c r="B100" s="58" t="s">
        <v>17</v>
      </c>
      <c r="C100" s="74">
        <v>0.83870967741935487</v>
      </c>
      <c r="D100" s="74">
        <v>1</v>
      </c>
      <c r="E100" s="74">
        <v>1</v>
      </c>
      <c r="F100" s="74">
        <v>1</v>
      </c>
      <c r="G100" s="74">
        <v>1</v>
      </c>
      <c r="H100" s="74">
        <v>0.77777777777777779</v>
      </c>
      <c r="I100" s="74">
        <v>0.72727272727272729</v>
      </c>
      <c r="J100" s="74">
        <v>0.94480102695763801</v>
      </c>
      <c r="K100" s="74">
        <v>0.9285714285714286</v>
      </c>
      <c r="L100" s="74">
        <v>1</v>
      </c>
      <c r="M100" s="74">
        <v>0.93333333333333335</v>
      </c>
      <c r="N100" s="74">
        <v>0.9</v>
      </c>
      <c r="O100" s="74">
        <v>0.84210526315789469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10" customFormat="1" hidden="1" x14ac:dyDescent="0.25">
      <c r="A101" s="57"/>
      <c r="B101" s="58" t="s">
        <v>18</v>
      </c>
      <c r="C101" s="74">
        <v>0.8970588235294118</v>
      </c>
      <c r="D101" s="74">
        <v>1</v>
      </c>
      <c r="E101" s="74">
        <v>1</v>
      </c>
      <c r="F101" s="74">
        <v>1</v>
      </c>
      <c r="G101" s="74">
        <v>0.92592592592592593</v>
      </c>
      <c r="H101" s="74">
        <v>0.73333333333333328</v>
      </c>
      <c r="I101" s="74">
        <v>0.73333333333333328</v>
      </c>
      <c r="J101" s="74">
        <v>0.96188340807174888</v>
      </c>
      <c r="K101" s="74">
        <v>1</v>
      </c>
      <c r="L101" s="74">
        <v>0.78947368421052633</v>
      </c>
      <c r="M101" s="74">
        <v>0.94805194805194803</v>
      </c>
      <c r="N101" s="74">
        <v>0.87378640776699024</v>
      </c>
      <c r="O101" s="74">
        <v>0.75757575757575757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10" customFormat="1" hidden="1" x14ac:dyDescent="0.25">
      <c r="A102" s="62"/>
      <c r="B102" s="58" t="s">
        <v>19</v>
      </c>
      <c r="C102" s="74">
        <v>0.9107142857142857</v>
      </c>
      <c r="D102" s="74">
        <v>1</v>
      </c>
      <c r="E102" s="74">
        <v>1</v>
      </c>
      <c r="F102" s="74">
        <v>1</v>
      </c>
      <c r="G102" s="74">
        <v>1</v>
      </c>
      <c r="H102" s="74">
        <v>0.84210526315789469</v>
      </c>
      <c r="I102" s="74">
        <v>0.89473684210526316</v>
      </c>
      <c r="J102" s="74">
        <v>0.94303797468354433</v>
      </c>
      <c r="K102" s="74">
        <v>1</v>
      </c>
      <c r="L102" s="74">
        <v>0.94444444444444442</v>
      </c>
      <c r="M102" s="74">
        <v>0.92500000000000004</v>
      </c>
      <c r="N102" s="74">
        <v>0.85344827586206895</v>
      </c>
      <c r="O102" s="74">
        <v>0.88095238095238093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10" customFormat="1" hidden="1" x14ac:dyDescent="0.25">
      <c r="A103" s="55"/>
      <c r="B103" s="58" t="s">
        <v>20</v>
      </c>
      <c r="C103" s="74">
        <v>0.90196078431372551</v>
      </c>
      <c r="D103" s="74">
        <v>1</v>
      </c>
      <c r="E103" s="74">
        <v>1</v>
      </c>
      <c r="F103" s="74">
        <v>1</v>
      </c>
      <c r="G103" s="74">
        <v>0.95652173913043481</v>
      </c>
      <c r="H103" s="74">
        <v>0.92307692307692313</v>
      </c>
      <c r="I103" s="74">
        <v>0.6875</v>
      </c>
      <c r="J103" s="74">
        <v>0.9408212560386473</v>
      </c>
      <c r="K103" s="74">
        <v>0.95454545454545459</v>
      </c>
      <c r="L103" s="74">
        <v>0.94117647058823528</v>
      </c>
      <c r="M103" s="74">
        <v>0.96250000000000002</v>
      </c>
      <c r="N103" s="74">
        <v>0.9263157894736842</v>
      </c>
      <c r="O103" s="74">
        <v>0.94444444444444442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10" customFormat="1" hidden="1" x14ac:dyDescent="0.25">
      <c r="A104" s="55"/>
      <c r="B104" s="58" t="s">
        <v>21</v>
      </c>
      <c r="C104" s="74">
        <v>0.98148148148148151</v>
      </c>
      <c r="D104" s="74">
        <v>1</v>
      </c>
      <c r="E104" s="74">
        <v>1</v>
      </c>
      <c r="F104" s="74">
        <v>1</v>
      </c>
      <c r="G104" s="74">
        <v>0.98</v>
      </c>
      <c r="H104" s="74">
        <v>0.8125</v>
      </c>
      <c r="I104" s="74">
        <v>0.75</v>
      </c>
      <c r="J104" s="74">
        <v>0.9409038238702202</v>
      </c>
      <c r="K104" s="74">
        <v>1</v>
      </c>
      <c r="L104" s="74">
        <v>1</v>
      </c>
      <c r="M104" s="74">
        <v>0.9726027397260274</v>
      </c>
      <c r="N104" s="74">
        <v>0.90909090909090906</v>
      </c>
      <c r="O104" s="74">
        <v>0.81081081081081086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10" customFormat="1" hidden="1" x14ac:dyDescent="0.25">
      <c r="A105" s="55"/>
      <c r="B105" s="58" t="s">
        <v>22</v>
      </c>
      <c r="C105" s="74">
        <v>0.91803278688524592</v>
      </c>
      <c r="D105" s="74">
        <v>1</v>
      </c>
      <c r="E105" s="74">
        <v>1</v>
      </c>
      <c r="F105" s="74">
        <v>1</v>
      </c>
      <c r="G105" s="74">
        <v>0.94827586206896552</v>
      </c>
      <c r="H105" s="74">
        <v>0.90909090909090906</v>
      </c>
      <c r="I105" s="74">
        <v>0.89473684210526316</v>
      </c>
      <c r="J105" s="74">
        <v>0.94837935174069632</v>
      </c>
      <c r="K105" s="74">
        <v>0.96153846153846156</v>
      </c>
      <c r="L105" s="74">
        <v>0.90909090909090906</v>
      </c>
      <c r="M105" s="74">
        <v>0.95238095238095233</v>
      </c>
      <c r="N105" s="74">
        <v>0.88983050847457623</v>
      </c>
      <c r="O105" s="74">
        <v>0.81081081081081086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10" customFormat="1" hidden="1" x14ac:dyDescent="0.25">
      <c r="A106" s="61"/>
      <c r="B106" s="60" t="s">
        <v>23</v>
      </c>
      <c r="C106" s="76">
        <v>0.91836734693877553</v>
      </c>
      <c r="D106" s="76">
        <v>1</v>
      </c>
      <c r="E106" s="76">
        <v>1</v>
      </c>
      <c r="F106" s="76">
        <v>1</v>
      </c>
      <c r="G106" s="76">
        <v>0.95081967213114749</v>
      </c>
      <c r="H106" s="76">
        <v>0.7857142857142857</v>
      </c>
      <c r="I106" s="76">
        <v>0.9</v>
      </c>
      <c r="J106" s="76">
        <v>0.94485294117647056</v>
      </c>
      <c r="K106" s="76">
        <v>1</v>
      </c>
      <c r="L106" s="76">
        <v>1</v>
      </c>
      <c r="M106" s="76">
        <v>0.96470588235294119</v>
      </c>
      <c r="N106" s="76">
        <v>0.84482758620689657</v>
      </c>
      <c r="O106" s="76">
        <v>0.86363636363636365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21" customFormat="1" x14ac:dyDescent="0.25">
      <c r="A107" s="63">
        <v>2020</v>
      </c>
      <c r="B107" s="58" t="s">
        <v>12</v>
      </c>
      <c r="C107" s="225">
        <v>0.96153846153846156</v>
      </c>
      <c r="D107" s="225">
        <v>0.83333333333333337</v>
      </c>
      <c r="E107" s="225">
        <v>1</v>
      </c>
      <c r="F107" s="225">
        <v>1</v>
      </c>
      <c r="G107" s="225">
        <v>1</v>
      </c>
      <c r="H107" s="225">
        <v>0.75</v>
      </c>
      <c r="I107" s="225">
        <v>0.73333333333333328</v>
      </c>
      <c r="J107" s="225">
        <v>0.93906810035842292</v>
      </c>
      <c r="K107" s="225">
        <v>1</v>
      </c>
      <c r="L107" s="225">
        <v>1</v>
      </c>
      <c r="M107" s="225">
        <v>0.98701298701298701</v>
      </c>
      <c r="N107" s="225">
        <v>0.89629629629629626</v>
      </c>
      <c r="O107" s="225">
        <v>0.72413793103448276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21" customFormat="1" x14ac:dyDescent="0.25">
      <c r="A108" s="55"/>
      <c r="B108" s="58" t="s">
        <v>13</v>
      </c>
      <c r="C108" s="248">
        <v>0.95833333333333337</v>
      </c>
      <c r="D108" s="248">
        <v>1</v>
      </c>
      <c r="E108" s="248">
        <v>1</v>
      </c>
      <c r="F108" s="248">
        <v>1</v>
      </c>
      <c r="G108" s="248">
        <v>1</v>
      </c>
      <c r="H108" s="248">
        <v>0.83333333333333337</v>
      </c>
      <c r="I108" s="248">
        <v>0.81818181818181823</v>
      </c>
      <c r="J108" s="248">
        <v>0.94671623296158613</v>
      </c>
      <c r="K108" s="248">
        <v>1</v>
      </c>
      <c r="L108" s="248">
        <v>1</v>
      </c>
      <c r="M108" s="248">
        <v>0.94444444444444442</v>
      </c>
      <c r="N108" s="248">
        <v>0.96</v>
      </c>
      <c r="O108" s="248">
        <v>0.85185185185185186</v>
      </c>
      <c r="P108" s="55"/>
      <c r="Q108" s="55"/>
      <c r="R108" s="56"/>
      <c r="S108" s="56"/>
      <c r="T108" s="56"/>
      <c r="U108" s="56"/>
      <c r="V108" s="56"/>
      <c r="W108" s="52"/>
      <c r="X108" s="52"/>
      <c r="Y108" s="52"/>
    </row>
    <row r="109" spans="1:25" s="221" customFormat="1" x14ac:dyDescent="0.25">
      <c r="A109" s="55"/>
      <c r="B109" s="58" t="s">
        <v>14</v>
      </c>
      <c r="C109" s="248">
        <v>0.91836734693877553</v>
      </c>
      <c r="D109" s="248">
        <v>1</v>
      </c>
      <c r="E109" s="248">
        <v>1</v>
      </c>
      <c r="F109" s="248">
        <v>0.90909090909090906</v>
      </c>
      <c r="G109" s="248">
        <v>1</v>
      </c>
      <c r="H109" s="248">
        <v>0.72727272727272729</v>
      </c>
      <c r="I109" s="248">
        <v>0.81818181818181823</v>
      </c>
      <c r="J109" s="248">
        <v>0.93061224489795913</v>
      </c>
      <c r="K109" s="248">
        <v>0.95454545454545459</v>
      </c>
      <c r="L109" s="248">
        <v>0.83333333333333337</v>
      </c>
      <c r="M109" s="248">
        <v>0.89610389610389607</v>
      </c>
      <c r="N109" s="248">
        <v>0.89814814814814814</v>
      </c>
      <c r="O109" s="248">
        <v>0.8214285714285714</v>
      </c>
      <c r="P109" s="55"/>
      <c r="Q109" s="55"/>
      <c r="R109" s="56"/>
      <c r="S109" s="56"/>
      <c r="T109" s="56"/>
      <c r="U109" s="56"/>
      <c r="V109" s="56"/>
      <c r="W109" s="52"/>
      <c r="X109" s="52"/>
      <c r="Y109" s="52"/>
    </row>
    <row r="110" spans="1:25" s="221" customFormat="1" x14ac:dyDescent="0.25">
      <c r="A110" s="55"/>
      <c r="B110" s="58" t="s">
        <v>15</v>
      </c>
      <c r="C110" s="225">
        <v>0.9555555555555556</v>
      </c>
      <c r="D110" s="225">
        <v>1</v>
      </c>
      <c r="E110" s="225">
        <v>1</v>
      </c>
      <c r="F110" s="225">
        <v>0.8</v>
      </c>
      <c r="G110" s="225">
        <v>1</v>
      </c>
      <c r="H110" s="225">
        <v>0.7142857142857143</v>
      </c>
      <c r="I110" s="225">
        <v>0.875</v>
      </c>
      <c r="J110" s="225">
        <v>0.87908961593172119</v>
      </c>
      <c r="K110" s="225">
        <v>0.94736842105263153</v>
      </c>
      <c r="L110" s="225">
        <v>1</v>
      </c>
      <c r="M110" s="225">
        <v>0.97101449275362317</v>
      </c>
      <c r="N110" s="225">
        <v>0.83116883116883122</v>
      </c>
      <c r="O110" s="225">
        <v>0.65625</v>
      </c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221" customFormat="1" x14ac:dyDescent="0.25">
      <c r="A111" s="55"/>
      <c r="B111" s="58" t="s">
        <v>16</v>
      </c>
      <c r="C111" s="225">
        <v>0.92</v>
      </c>
      <c r="D111" s="225">
        <v>1</v>
      </c>
      <c r="E111" s="225">
        <v>1</v>
      </c>
      <c r="F111" s="225">
        <v>1</v>
      </c>
      <c r="G111" s="225">
        <v>1</v>
      </c>
      <c r="H111" s="225">
        <v>1</v>
      </c>
      <c r="I111" s="225">
        <v>0.92307692307692313</v>
      </c>
      <c r="J111" s="225">
        <v>0.92710997442455245</v>
      </c>
      <c r="K111" s="225">
        <v>0.89473684210526316</v>
      </c>
      <c r="L111" s="225">
        <v>1</v>
      </c>
      <c r="M111" s="225">
        <v>0.92682926829268297</v>
      </c>
      <c r="N111" s="225">
        <v>0.85593220338983056</v>
      </c>
      <c r="O111" s="225">
        <v>0.86111111111111116</v>
      </c>
      <c r="P111" s="55"/>
      <c r="Q111" s="55"/>
      <c r="R111" s="56"/>
      <c r="S111" s="56"/>
      <c r="T111" s="56"/>
      <c r="U111" s="56"/>
      <c r="V111" s="56"/>
      <c r="W111" s="52"/>
      <c r="X111" s="52"/>
      <c r="Y111" s="52"/>
    </row>
    <row r="112" spans="1:25" s="221" customFormat="1" x14ac:dyDescent="0.25">
      <c r="A112" s="55"/>
      <c r="B112" s="58" t="s">
        <v>17</v>
      </c>
      <c r="C112" s="225">
        <v>0.95833333333333337</v>
      </c>
      <c r="D112" s="225">
        <v>1</v>
      </c>
      <c r="E112" s="225">
        <v>1</v>
      </c>
      <c r="F112" s="225">
        <v>0.94117647058823528</v>
      </c>
      <c r="G112" s="225">
        <v>0.9821428571428571</v>
      </c>
      <c r="H112" s="225">
        <v>1</v>
      </c>
      <c r="I112" s="225">
        <v>0.9</v>
      </c>
      <c r="J112" s="225">
        <v>0.96251511487303509</v>
      </c>
      <c r="K112" s="225">
        <v>0.93333333333333335</v>
      </c>
      <c r="L112" s="225">
        <v>1</v>
      </c>
      <c r="M112" s="225">
        <v>0.94594594594594594</v>
      </c>
      <c r="N112" s="225">
        <v>0.85344827586206895</v>
      </c>
      <c r="O112" s="225">
        <v>0.87804878048780488</v>
      </c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221" customFormat="1" x14ac:dyDescent="0.25">
      <c r="A113" s="55"/>
      <c r="B113" s="58" t="s">
        <v>18</v>
      </c>
      <c r="C113" s="225">
        <v>0.90277777777777779</v>
      </c>
      <c r="D113" s="225">
        <v>1</v>
      </c>
      <c r="E113" s="225">
        <v>1</v>
      </c>
      <c r="F113" s="225">
        <v>0.94444444444444442</v>
      </c>
      <c r="G113" s="225">
        <v>0.95238095238095233</v>
      </c>
      <c r="H113" s="225">
        <v>0.94444444444444442</v>
      </c>
      <c r="I113" s="225">
        <v>1</v>
      </c>
      <c r="J113" s="225">
        <v>0.96370023419203743</v>
      </c>
      <c r="K113" s="225">
        <v>1</v>
      </c>
      <c r="L113" s="225">
        <v>1</v>
      </c>
      <c r="M113" s="225">
        <v>0.91566265060240959</v>
      </c>
      <c r="N113" s="225">
        <v>0.89430894308943087</v>
      </c>
      <c r="O113" s="225">
        <v>0.84210526315789469</v>
      </c>
      <c r="P113" s="55"/>
      <c r="Q113" s="55"/>
      <c r="R113" s="56"/>
      <c r="S113" s="56"/>
      <c r="T113" s="56"/>
      <c r="U113" s="56"/>
      <c r="V113" s="56"/>
      <c r="W113" s="52"/>
      <c r="X113" s="52"/>
      <c r="Y113" s="52"/>
    </row>
    <row r="114" spans="1:25" s="221" customFormat="1" x14ac:dyDescent="0.25">
      <c r="A114" s="55"/>
      <c r="B114" s="58" t="s">
        <v>19</v>
      </c>
      <c r="C114" s="225">
        <v>0.88709677419354838</v>
      </c>
      <c r="D114" s="225">
        <v>1</v>
      </c>
      <c r="E114" s="225">
        <v>1</v>
      </c>
      <c r="F114" s="225">
        <v>1</v>
      </c>
      <c r="G114" s="225">
        <v>1</v>
      </c>
      <c r="H114" s="225">
        <v>0.93333333333333335</v>
      </c>
      <c r="I114" s="225">
        <v>0.73913043478260865</v>
      </c>
      <c r="J114" s="225">
        <v>0.96175478065241848</v>
      </c>
      <c r="K114" s="225">
        <v>0.9642857142857143</v>
      </c>
      <c r="L114" s="225">
        <v>0.90476190476190477</v>
      </c>
      <c r="M114" s="225">
        <v>0.97701149425287359</v>
      </c>
      <c r="N114" s="225">
        <v>0.84536082474226804</v>
      </c>
      <c r="O114" s="225">
        <v>0.91176470588235292</v>
      </c>
      <c r="P114" s="55"/>
      <c r="Q114" s="55"/>
      <c r="R114" s="56"/>
      <c r="S114" s="56"/>
      <c r="T114" s="56"/>
      <c r="U114" s="56"/>
      <c r="V114" s="56"/>
      <c r="W114" s="52"/>
      <c r="X114" s="52"/>
      <c r="Y114" s="52"/>
    </row>
    <row r="115" spans="1:25" s="221" customFormat="1" x14ac:dyDescent="0.25">
      <c r="A115" s="55"/>
      <c r="B115" s="58" t="s">
        <v>20</v>
      </c>
      <c r="C115" s="225">
        <v>0.89655172413793105</v>
      </c>
      <c r="D115" s="225">
        <v>1</v>
      </c>
      <c r="E115" s="225">
        <v>0.83333333333333337</v>
      </c>
      <c r="F115" s="225">
        <v>1</v>
      </c>
      <c r="G115" s="225">
        <v>0.97222222222222221</v>
      </c>
      <c r="H115" s="225">
        <v>0.92307692307692313</v>
      </c>
      <c r="I115" s="225">
        <v>0.75</v>
      </c>
      <c r="J115" s="225">
        <v>0.95736906211936668</v>
      </c>
      <c r="K115" s="225">
        <v>0.96666666666666667</v>
      </c>
      <c r="L115" s="225">
        <v>1</v>
      </c>
      <c r="M115" s="225">
        <v>0.92708333333333337</v>
      </c>
      <c r="N115" s="225">
        <v>0.90350877192982459</v>
      </c>
      <c r="O115" s="225">
        <v>0.89473684210526316</v>
      </c>
      <c r="P115" s="55"/>
      <c r="Q115" s="55"/>
      <c r="R115" s="56"/>
      <c r="S115" s="56"/>
      <c r="T115" s="56"/>
      <c r="U115" s="56"/>
      <c r="V115" s="56"/>
      <c r="W115" s="52"/>
      <c r="X115" s="52"/>
      <c r="Y115" s="52"/>
    </row>
    <row r="116" spans="1:25" s="221" customFormat="1" x14ac:dyDescent="0.25">
      <c r="A116" s="55"/>
      <c r="B116" s="58" t="s">
        <v>21</v>
      </c>
      <c r="C116" s="225">
        <v>0.95081967213114749</v>
      </c>
      <c r="D116" s="225">
        <v>1</v>
      </c>
      <c r="E116" s="225">
        <v>1</v>
      </c>
      <c r="F116" s="225">
        <v>1</v>
      </c>
      <c r="G116" s="225">
        <v>0.97777777777777775</v>
      </c>
      <c r="H116" s="225">
        <v>0.95238095238095233</v>
      </c>
      <c r="I116" s="225">
        <v>0.9</v>
      </c>
      <c r="J116" s="225">
        <v>0.96105527638190957</v>
      </c>
      <c r="K116" s="225">
        <v>1</v>
      </c>
      <c r="L116" s="225">
        <v>1</v>
      </c>
      <c r="M116" s="225">
        <v>0.89393939393939392</v>
      </c>
      <c r="N116" s="225">
        <v>0.92452830188679247</v>
      </c>
      <c r="O116" s="225">
        <v>0.82692307692307687</v>
      </c>
      <c r="P116" s="55"/>
      <c r="Q116" s="55"/>
      <c r="R116" s="56"/>
      <c r="S116" s="56"/>
      <c r="T116" s="56"/>
      <c r="U116" s="56"/>
      <c r="V116" s="56"/>
      <c r="W116" s="52"/>
      <c r="X116" s="52"/>
      <c r="Y116" s="52"/>
    </row>
    <row r="117" spans="1:25" s="221" customFormat="1" x14ac:dyDescent="0.25">
      <c r="A117" s="55"/>
      <c r="B117" s="58" t="s">
        <v>22</v>
      </c>
      <c r="C117" s="225">
        <v>0.9152542372881356</v>
      </c>
      <c r="D117" s="225">
        <v>1</v>
      </c>
      <c r="E117" s="225">
        <v>0.8571428571428571</v>
      </c>
      <c r="F117" s="225">
        <v>1</v>
      </c>
      <c r="G117" s="225">
        <v>1</v>
      </c>
      <c r="H117" s="225">
        <v>1</v>
      </c>
      <c r="I117" s="225">
        <v>0.84615384615384615</v>
      </c>
      <c r="J117" s="225">
        <v>0.96537949400798939</v>
      </c>
      <c r="K117" s="225">
        <v>0.89473684210526316</v>
      </c>
      <c r="L117" s="225">
        <v>1</v>
      </c>
      <c r="M117" s="225">
        <v>1</v>
      </c>
      <c r="N117" s="225">
        <v>0.88888888888888884</v>
      </c>
      <c r="O117" s="225">
        <v>0.83673469387755106</v>
      </c>
      <c r="P117" s="55"/>
      <c r="Q117" s="55"/>
      <c r="R117" s="56"/>
      <c r="S117" s="56"/>
      <c r="T117" s="56"/>
      <c r="U117" s="56"/>
      <c r="V117" s="56"/>
      <c r="W117" s="52"/>
      <c r="X117" s="52"/>
      <c r="Y117" s="52"/>
    </row>
    <row r="118" spans="1:25" s="221" customFormat="1" x14ac:dyDescent="0.25">
      <c r="A118" s="61"/>
      <c r="B118" s="60" t="s">
        <v>23</v>
      </c>
      <c r="C118" s="76">
        <v>0.8545454545454545</v>
      </c>
      <c r="D118" s="76">
        <v>1</v>
      </c>
      <c r="E118" s="76">
        <v>1</v>
      </c>
      <c r="F118" s="76">
        <v>1</v>
      </c>
      <c r="G118" s="76">
        <v>0.98245614035087714</v>
      </c>
      <c r="H118" s="76">
        <v>1</v>
      </c>
      <c r="I118" s="76">
        <v>1</v>
      </c>
      <c r="J118" s="76">
        <v>0.96711327649208279</v>
      </c>
      <c r="K118" s="76">
        <v>0.95833333333333337</v>
      </c>
      <c r="L118" s="76">
        <v>1</v>
      </c>
      <c r="M118" s="76">
        <v>0.91860465116279066</v>
      </c>
      <c r="N118" s="76">
        <v>0.89622641509433965</v>
      </c>
      <c r="O118" s="76">
        <v>0.8</v>
      </c>
      <c r="P118" s="55"/>
      <c r="Q118" s="55"/>
      <c r="R118" s="56"/>
      <c r="S118" s="56"/>
      <c r="T118" s="56"/>
      <c r="U118" s="56"/>
      <c r="V118" s="56"/>
      <c r="W118" s="52"/>
      <c r="X118" s="52"/>
      <c r="Y118" s="52"/>
    </row>
    <row r="119" spans="1:25" s="256" customFormat="1" x14ac:dyDescent="0.25">
      <c r="A119" s="63">
        <v>2021</v>
      </c>
      <c r="B119" s="58" t="s">
        <v>12</v>
      </c>
      <c r="C119" s="225">
        <v>0.93846153846153846</v>
      </c>
      <c r="D119" s="225">
        <v>1</v>
      </c>
      <c r="E119" s="225">
        <v>1</v>
      </c>
      <c r="F119" s="225">
        <v>1</v>
      </c>
      <c r="G119" s="225">
        <v>0.98148148148148151</v>
      </c>
      <c r="H119" s="225">
        <v>0.8</v>
      </c>
      <c r="I119" s="225">
        <v>1</v>
      </c>
      <c r="J119" s="225">
        <v>0.95736434108527135</v>
      </c>
      <c r="K119" s="225">
        <v>0.9285714285714286</v>
      </c>
      <c r="L119" s="225">
        <v>1</v>
      </c>
      <c r="M119" s="225">
        <v>0.9438202247191011</v>
      </c>
      <c r="N119" s="225">
        <v>0.9652173913043478</v>
      </c>
      <c r="O119" s="225">
        <v>0.87804878048780488</v>
      </c>
      <c r="P119" s="55"/>
      <c r="Q119" s="55"/>
      <c r="R119" s="56"/>
      <c r="S119" s="56"/>
      <c r="T119" s="56"/>
      <c r="U119" s="56"/>
      <c r="V119" s="56"/>
      <c r="W119" s="52"/>
      <c r="X119" s="52"/>
      <c r="Y119" s="52"/>
    </row>
    <row r="120" spans="1:25" s="256" customFormat="1" x14ac:dyDescent="0.25">
      <c r="A120" s="55"/>
      <c r="B120" s="58" t="s">
        <v>13</v>
      </c>
      <c r="C120" s="225">
        <v>0.92307692307692313</v>
      </c>
      <c r="D120" s="225">
        <v>1</v>
      </c>
      <c r="E120" s="225">
        <v>1</v>
      </c>
      <c r="F120" s="225">
        <v>1</v>
      </c>
      <c r="G120" s="225">
        <v>0.96</v>
      </c>
      <c r="H120" s="225">
        <v>0.94736842105263153</v>
      </c>
      <c r="I120" s="225">
        <v>0.9</v>
      </c>
      <c r="J120" s="225">
        <v>0.94466403162055335</v>
      </c>
      <c r="K120" s="225">
        <v>1</v>
      </c>
      <c r="L120" s="225">
        <v>1</v>
      </c>
      <c r="M120" s="225">
        <v>1</v>
      </c>
      <c r="N120" s="225">
        <v>0.93577981651376152</v>
      </c>
      <c r="O120" s="225">
        <v>0.92</v>
      </c>
      <c r="P120" s="55"/>
      <c r="Q120" s="55"/>
      <c r="R120" s="56"/>
      <c r="S120" s="56"/>
      <c r="T120" s="56"/>
      <c r="U120" s="56"/>
      <c r="V120" s="56"/>
      <c r="W120" s="52"/>
      <c r="X120" s="52"/>
      <c r="Y120" s="52"/>
    </row>
    <row r="121" spans="1:25" s="256" customFormat="1" x14ac:dyDescent="0.25">
      <c r="A121" s="55"/>
      <c r="B121" s="58" t="s">
        <v>14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55"/>
      <c r="Q121" s="55"/>
      <c r="R121" s="56"/>
      <c r="S121" s="56"/>
      <c r="T121" s="56"/>
      <c r="U121" s="56"/>
      <c r="V121" s="56"/>
      <c r="W121" s="52"/>
      <c r="X121" s="52"/>
      <c r="Y121" s="52"/>
    </row>
    <row r="122" spans="1:25" s="256" customFormat="1" x14ac:dyDescent="0.25">
      <c r="A122" s="55"/>
      <c r="B122" s="58" t="s">
        <v>15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55"/>
      <c r="Q122" s="55"/>
      <c r="R122" s="56"/>
      <c r="S122" s="56"/>
      <c r="T122" s="56"/>
      <c r="U122" s="56"/>
      <c r="V122" s="56"/>
      <c r="W122" s="52"/>
      <c r="X122" s="52"/>
      <c r="Y122" s="52"/>
    </row>
    <row r="123" spans="1:25" s="256" customFormat="1" x14ac:dyDescent="0.25">
      <c r="A123" s="55"/>
      <c r="B123" s="58" t="s">
        <v>16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55"/>
      <c r="Q123" s="55"/>
      <c r="R123" s="56"/>
      <c r="S123" s="56"/>
      <c r="T123" s="56"/>
      <c r="U123" s="56"/>
      <c r="V123" s="56"/>
      <c r="W123" s="52"/>
      <c r="X123" s="52"/>
      <c r="Y123" s="52"/>
    </row>
    <row r="124" spans="1:25" s="256" customFormat="1" x14ac:dyDescent="0.25">
      <c r="A124" s="55"/>
      <c r="B124" s="58" t="s">
        <v>17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55"/>
      <c r="Q124" s="55"/>
      <c r="R124" s="56"/>
      <c r="S124" s="56"/>
      <c r="T124" s="56"/>
      <c r="U124" s="56"/>
      <c r="V124" s="56"/>
      <c r="W124" s="52"/>
      <c r="X124" s="52"/>
      <c r="Y124" s="52"/>
    </row>
    <row r="125" spans="1:25" s="256" customFormat="1" x14ac:dyDescent="0.25">
      <c r="A125" s="55"/>
      <c r="B125" s="58" t="s">
        <v>18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55"/>
      <c r="Q125" s="55"/>
      <c r="R125" s="56"/>
      <c r="S125" s="56"/>
      <c r="T125" s="56"/>
      <c r="U125" s="56"/>
      <c r="V125" s="56"/>
      <c r="W125" s="52"/>
      <c r="X125" s="52"/>
      <c r="Y125" s="52"/>
    </row>
    <row r="126" spans="1:25" s="256" customFormat="1" x14ac:dyDescent="0.25">
      <c r="A126" s="55"/>
      <c r="B126" s="58" t="s">
        <v>19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55"/>
      <c r="Q126" s="55"/>
      <c r="R126" s="56"/>
      <c r="S126" s="56"/>
      <c r="T126" s="56"/>
      <c r="U126" s="56"/>
      <c r="V126" s="56"/>
      <c r="W126" s="52"/>
      <c r="X126" s="52"/>
      <c r="Y126" s="52"/>
    </row>
    <row r="127" spans="1:25" s="256" customFormat="1" x14ac:dyDescent="0.25">
      <c r="A127" s="55"/>
      <c r="B127" s="58" t="s">
        <v>20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55"/>
      <c r="Q127" s="55"/>
      <c r="R127" s="56"/>
      <c r="S127" s="56"/>
      <c r="T127" s="56"/>
      <c r="U127" s="56"/>
      <c r="V127" s="56"/>
      <c r="W127" s="52"/>
      <c r="X127" s="52"/>
      <c r="Y127" s="52"/>
    </row>
    <row r="128" spans="1:25" s="256" customFormat="1" x14ac:dyDescent="0.25">
      <c r="A128" s="55"/>
      <c r="B128" s="58" t="s">
        <v>21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55"/>
      <c r="Q128" s="55"/>
      <c r="R128" s="56"/>
      <c r="S128" s="56"/>
      <c r="T128" s="56"/>
      <c r="U128" s="56"/>
      <c r="V128" s="56"/>
      <c r="W128" s="52"/>
      <c r="X128" s="52"/>
      <c r="Y128" s="52"/>
    </row>
    <row r="129" spans="1:25" s="256" customFormat="1" x14ac:dyDescent="0.25">
      <c r="A129" s="55"/>
      <c r="B129" s="58" t="s">
        <v>22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55"/>
      <c r="Q129" s="55"/>
      <c r="R129" s="56"/>
      <c r="S129" s="56"/>
      <c r="T129" s="56"/>
      <c r="U129" s="56"/>
      <c r="V129" s="56"/>
      <c r="W129" s="52"/>
      <c r="X129" s="52"/>
      <c r="Y129" s="52"/>
    </row>
    <row r="130" spans="1:25" s="256" customFormat="1" x14ac:dyDescent="0.25">
      <c r="A130" s="55"/>
      <c r="B130" s="58" t="s">
        <v>23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55"/>
      <c r="Q130" s="55"/>
      <c r="R130" s="56"/>
      <c r="S130" s="56"/>
      <c r="T130" s="56"/>
      <c r="U130" s="56"/>
      <c r="V130" s="56"/>
      <c r="W130" s="52"/>
      <c r="X130" s="52"/>
      <c r="Y130" s="52"/>
    </row>
    <row r="131" spans="1:25" s="10" customFormat="1" ht="30" customHeight="1" x14ac:dyDescent="0.25">
      <c r="A131" s="64" t="s">
        <v>125</v>
      </c>
      <c r="B131" s="65" t="s">
        <v>124</v>
      </c>
      <c r="C131" s="81">
        <v>0.92394822006472488</v>
      </c>
      <c r="D131" s="81">
        <v>0.97894736842105268</v>
      </c>
      <c r="E131" s="81">
        <v>1</v>
      </c>
      <c r="F131" s="81">
        <v>0.99199999999999999</v>
      </c>
      <c r="G131" s="81">
        <v>0.95645161290322578</v>
      </c>
      <c r="H131" s="81">
        <v>0.75</v>
      </c>
      <c r="I131" s="81">
        <v>0.85</v>
      </c>
      <c r="J131" s="81">
        <v>0.92537975385297699</v>
      </c>
      <c r="K131" s="81">
        <v>0.87328767123287676</v>
      </c>
      <c r="L131" s="81">
        <v>0.90370370370370368</v>
      </c>
      <c r="M131" s="81">
        <v>0.94691535150645623</v>
      </c>
      <c r="N131" s="81">
        <v>0.89649272882805819</v>
      </c>
      <c r="O131" s="81">
        <v>0.84597156398104267</v>
      </c>
      <c r="P131" s="81"/>
      <c r="Q131" s="81"/>
      <c r="R131" s="56"/>
      <c r="S131" s="56"/>
      <c r="T131" s="56"/>
      <c r="U131" s="56"/>
      <c r="V131" s="56"/>
      <c r="W131" s="52"/>
      <c r="X131" s="52"/>
      <c r="Y131" s="52"/>
    </row>
    <row r="132" spans="1:25" s="10" customFormat="1" ht="30" customHeight="1" x14ac:dyDescent="0.25">
      <c r="A132" s="55"/>
      <c r="B132" s="55" t="s">
        <v>48</v>
      </c>
      <c r="C132" s="83">
        <v>0.94027303754266212</v>
      </c>
      <c r="D132" s="83">
        <v>0.97938144329896903</v>
      </c>
      <c r="E132" s="83">
        <v>1</v>
      </c>
      <c r="F132" s="83">
        <v>0.9928057553956835</v>
      </c>
      <c r="G132" s="83">
        <v>0.96779388083735907</v>
      </c>
      <c r="H132" s="83">
        <v>0.8867924528301887</v>
      </c>
      <c r="I132" s="83">
        <v>0.83333333333333337</v>
      </c>
      <c r="J132" s="83">
        <v>0.93351322180248242</v>
      </c>
      <c r="K132" s="83">
        <v>0.94468085106382982</v>
      </c>
      <c r="L132" s="83">
        <v>0.92682926829268297</v>
      </c>
      <c r="M132" s="83">
        <v>0.96927016645326503</v>
      </c>
      <c r="N132" s="83">
        <v>0.89491817398794138</v>
      </c>
      <c r="O132" s="83">
        <v>0.85964912280701755</v>
      </c>
      <c r="P132" s="83"/>
      <c r="Q132" s="83"/>
      <c r="R132" s="56"/>
      <c r="S132" s="56"/>
      <c r="T132" s="56"/>
      <c r="U132" s="56"/>
      <c r="V132" s="56"/>
      <c r="W132" s="52"/>
      <c r="X132" s="52"/>
      <c r="Y132" s="52"/>
    </row>
    <row r="133" spans="1:25" s="212" customFormat="1" ht="30" customHeight="1" x14ac:dyDescent="0.25">
      <c r="A133" s="55"/>
      <c r="B133" s="55" t="s">
        <v>200</v>
      </c>
      <c r="C133" s="83">
        <v>0.91194029850746272</v>
      </c>
      <c r="D133" s="83">
        <v>0.97777777777777775</v>
      </c>
      <c r="E133" s="83">
        <v>1</v>
      </c>
      <c r="F133" s="83">
        <v>0.99248120300751874</v>
      </c>
      <c r="G133" s="83">
        <v>0.97488226059654626</v>
      </c>
      <c r="H133" s="83">
        <v>0.80874316939890711</v>
      </c>
      <c r="I133" s="83">
        <v>0.78804347826086951</v>
      </c>
      <c r="J133" s="83">
        <v>0.9439089417555373</v>
      </c>
      <c r="K133" s="83">
        <v>0.97358490566037736</v>
      </c>
      <c r="L133" s="83">
        <v>0.93181818181818177</v>
      </c>
      <c r="M133" s="83">
        <v>0.94765539803707743</v>
      </c>
      <c r="N133" s="83">
        <v>0.89833080424886191</v>
      </c>
      <c r="O133" s="83">
        <v>0.83490566037735847</v>
      </c>
      <c r="P133" s="83"/>
      <c r="Q133" s="83"/>
      <c r="R133" s="56"/>
      <c r="S133" s="56"/>
      <c r="T133" s="56"/>
      <c r="U133" s="56"/>
      <c r="V133" s="56"/>
      <c r="W133" s="52"/>
      <c r="X133" s="52"/>
      <c r="Y133" s="52"/>
    </row>
    <row r="134" spans="1:25" s="10" customFormat="1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  <c r="S134" s="56"/>
      <c r="T134" s="56"/>
      <c r="U134" s="56"/>
      <c r="V134" s="56"/>
      <c r="W134" s="52"/>
      <c r="X134" s="52"/>
      <c r="Y134" s="52"/>
    </row>
    <row r="135" spans="1:25" s="17" customFormat="1" ht="20.100000000000001" customHeight="1" x14ac:dyDescent="0.25">
      <c r="A135" s="229" t="s">
        <v>83</v>
      </c>
      <c r="B135" s="230"/>
      <c r="C135" s="230" t="s">
        <v>84</v>
      </c>
      <c r="D135" s="231" t="s">
        <v>122</v>
      </c>
      <c r="E135" s="230" t="s">
        <v>85</v>
      </c>
      <c r="F135" s="230" t="s">
        <v>86</v>
      </c>
      <c r="G135" s="230" t="s">
        <v>87</v>
      </c>
      <c r="H135" s="230" t="s">
        <v>88</v>
      </c>
      <c r="I135" s="230" t="s">
        <v>89</v>
      </c>
      <c r="J135" s="230" t="s">
        <v>90</v>
      </c>
      <c r="K135" s="230" t="s">
        <v>91</v>
      </c>
      <c r="L135" s="230" t="s">
        <v>92</v>
      </c>
      <c r="M135" s="230" t="s">
        <v>93</v>
      </c>
      <c r="N135" s="230" t="s">
        <v>94</v>
      </c>
      <c r="O135" s="230" t="s">
        <v>95</v>
      </c>
      <c r="P135" s="230" t="s">
        <v>96</v>
      </c>
      <c r="Q135" s="230" t="s">
        <v>97</v>
      </c>
      <c r="R135" s="228" t="s">
        <v>226</v>
      </c>
      <c r="S135" s="228" t="s">
        <v>98</v>
      </c>
      <c r="T135" s="228" t="s">
        <v>99</v>
      </c>
      <c r="U135" s="228" t="s">
        <v>100</v>
      </c>
      <c r="V135" s="228" t="s">
        <v>101</v>
      </c>
      <c r="W135" s="18"/>
      <c r="X135" s="18"/>
      <c r="Y135" s="18"/>
    </row>
    <row r="136" spans="1:25" s="10" customFormat="1" hidden="1" x14ac:dyDescent="0.25">
      <c r="A136" s="67">
        <v>2017</v>
      </c>
      <c r="B136" s="68" t="s">
        <v>12</v>
      </c>
      <c r="C136" s="78">
        <v>0.93939393939393945</v>
      </c>
      <c r="D136" s="78">
        <v>0.8571428571428571</v>
      </c>
      <c r="E136" s="78">
        <v>0.97222222222222221</v>
      </c>
      <c r="F136" s="78">
        <v>0.96153846153846156</v>
      </c>
      <c r="G136" s="78">
        <v>0.94202898550724634</v>
      </c>
      <c r="H136" s="78">
        <v>0.95454545454545459</v>
      </c>
      <c r="I136" s="78">
        <v>0.27272727272727271</v>
      </c>
      <c r="J136" s="78">
        <v>0.97368421052631582</v>
      </c>
      <c r="K136" s="78">
        <v>0.85641025641025637</v>
      </c>
      <c r="L136" s="78">
        <v>0.9364548494983278</v>
      </c>
      <c r="M136" s="78">
        <v>0.97619047619047616</v>
      </c>
      <c r="N136" s="78">
        <v>0.78378378378378377</v>
      </c>
      <c r="O136" s="78">
        <v>0.73333333333333328</v>
      </c>
      <c r="P136" s="78">
        <v>0.90566037735849059</v>
      </c>
      <c r="Q136" s="78">
        <v>1</v>
      </c>
      <c r="R136" s="74">
        <v>0.84615384615384615</v>
      </c>
      <c r="S136" s="74">
        <v>0.97297297297297303</v>
      </c>
      <c r="T136" s="74">
        <v>0.92592592592592593</v>
      </c>
      <c r="U136" s="74">
        <v>0.97674418604651159</v>
      </c>
      <c r="V136" s="74">
        <v>0.95614035087719296</v>
      </c>
      <c r="W136" s="52"/>
      <c r="X136" s="52"/>
      <c r="Y136" s="52"/>
    </row>
    <row r="137" spans="1:25" s="10" customFormat="1" hidden="1" x14ac:dyDescent="0.25">
      <c r="A137" s="67"/>
      <c r="B137" s="68" t="s">
        <v>13</v>
      </c>
      <c r="C137" s="78">
        <v>0.85</v>
      </c>
      <c r="D137" s="78">
        <v>0.93548387096774188</v>
      </c>
      <c r="E137" s="78">
        <v>1</v>
      </c>
      <c r="F137" s="78">
        <v>0.96551724137931039</v>
      </c>
      <c r="G137" s="78">
        <v>0.94495412844036697</v>
      </c>
      <c r="H137" s="78">
        <v>0.97297297297297303</v>
      </c>
      <c r="I137" s="78">
        <v>0.63636363636363635</v>
      </c>
      <c r="J137" s="78">
        <v>0.72</v>
      </c>
      <c r="K137" s="78">
        <v>0.91156462585034015</v>
      </c>
      <c r="L137" s="78">
        <v>0.94313725490196076</v>
      </c>
      <c r="M137" s="78">
        <v>0.95</v>
      </c>
      <c r="N137" s="78">
        <v>0.97777777777777775</v>
      </c>
      <c r="O137" s="78">
        <v>0.75</v>
      </c>
      <c r="P137" s="78">
        <v>0.8867924528301887</v>
      </c>
      <c r="Q137" s="78">
        <v>1</v>
      </c>
      <c r="R137" s="74">
        <v>0.88888888888888884</v>
      </c>
      <c r="S137" s="74">
        <v>0.96153846153846156</v>
      </c>
      <c r="T137" s="74">
        <v>0.97368421052631582</v>
      </c>
      <c r="U137" s="74">
        <v>1</v>
      </c>
      <c r="V137" s="74">
        <v>1</v>
      </c>
      <c r="W137" s="52"/>
      <c r="X137" s="52"/>
      <c r="Y137" s="52"/>
    </row>
    <row r="138" spans="1:25" s="10" customFormat="1" hidden="1" x14ac:dyDescent="0.25">
      <c r="A138" s="67"/>
      <c r="B138" s="68" t="s">
        <v>14</v>
      </c>
      <c r="C138" s="78">
        <v>0.94594594594594594</v>
      </c>
      <c r="D138" s="78">
        <v>0.95238095238095233</v>
      </c>
      <c r="E138" s="78">
        <v>0.9838709677419355</v>
      </c>
      <c r="F138" s="78">
        <v>0.9642857142857143</v>
      </c>
      <c r="G138" s="78">
        <v>0.93984962406015038</v>
      </c>
      <c r="H138" s="78">
        <v>0.97619047619047616</v>
      </c>
      <c r="I138" s="78">
        <v>0.7142857142857143</v>
      </c>
      <c r="J138" s="78">
        <v>1</v>
      </c>
      <c r="K138" s="78">
        <v>0.88823529411764701</v>
      </c>
      <c r="L138" s="78">
        <v>0.92395437262357416</v>
      </c>
      <c r="M138" s="78">
        <v>0.93846153846153846</v>
      </c>
      <c r="N138" s="78">
        <v>0.88095238095238093</v>
      </c>
      <c r="O138" s="78">
        <v>0.76923076923076927</v>
      </c>
      <c r="P138" s="78">
        <v>0.97727272727272729</v>
      </c>
      <c r="Q138" s="78">
        <v>1</v>
      </c>
      <c r="R138" s="74">
        <v>0.89</v>
      </c>
      <c r="S138" s="74">
        <v>0.96296296296296291</v>
      </c>
      <c r="T138" s="74">
        <v>0.94117647058823528</v>
      </c>
      <c r="U138" s="74">
        <v>1</v>
      </c>
      <c r="V138" s="74">
        <v>0.96153846153846156</v>
      </c>
      <c r="W138" s="52"/>
      <c r="X138" s="52"/>
      <c r="Y138" s="52"/>
    </row>
    <row r="139" spans="1:25" s="10" customFormat="1" hidden="1" x14ac:dyDescent="0.25">
      <c r="A139" s="67"/>
      <c r="B139" s="68" t="s">
        <v>15</v>
      </c>
      <c r="C139" s="78">
        <v>1</v>
      </c>
      <c r="D139" s="78">
        <v>0.90909090909090906</v>
      </c>
      <c r="E139" s="78">
        <v>0.98</v>
      </c>
      <c r="F139" s="78">
        <v>0.96666666666666667</v>
      </c>
      <c r="G139" s="78">
        <v>0.92372881355932202</v>
      </c>
      <c r="H139" s="78">
        <v>1</v>
      </c>
      <c r="I139" s="78">
        <v>0.7142857142857143</v>
      </c>
      <c r="J139" s="78">
        <v>0.91304347826086951</v>
      </c>
      <c r="K139" s="78">
        <v>0.88235294117647056</v>
      </c>
      <c r="L139" s="78">
        <v>0.90946502057613166</v>
      </c>
      <c r="M139" s="78">
        <v>1</v>
      </c>
      <c r="N139" s="78">
        <v>0.90196078431372551</v>
      </c>
      <c r="O139" s="78">
        <v>0.91666666666666663</v>
      </c>
      <c r="P139" s="78">
        <v>0.90322580645161288</v>
      </c>
      <c r="Q139" s="78">
        <v>1</v>
      </c>
      <c r="R139" s="74">
        <v>0.84782608695652173</v>
      </c>
      <c r="S139" s="74">
        <v>1</v>
      </c>
      <c r="T139" s="74">
        <v>0.93023255813953487</v>
      </c>
      <c r="U139" s="74">
        <v>1</v>
      </c>
      <c r="V139" s="74">
        <v>0.98165137614678899</v>
      </c>
      <c r="W139" s="52"/>
      <c r="X139" s="52"/>
      <c r="Y139" s="52"/>
    </row>
    <row r="140" spans="1:25" s="10" customFormat="1" hidden="1" x14ac:dyDescent="0.25">
      <c r="A140" s="67"/>
      <c r="B140" s="68" t="s">
        <v>16</v>
      </c>
      <c r="C140" s="78">
        <v>1</v>
      </c>
      <c r="D140" s="78">
        <v>0.90909090909090906</v>
      </c>
      <c r="E140" s="78">
        <v>1</v>
      </c>
      <c r="F140" s="78">
        <v>0.9642857142857143</v>
      </c>
      <c r="G140" s="78">
        <v>0.94594594594594594</v>
      </c>
      <c r="H140" s="78">
        <v>0.96666666666666667</v>
      </c>
      <c r="I140" s="78">
        <v>0.5714285714285714</v>
      </c>
      <c r="J140" s="78">
        <v>0.96875</v>
      </c>
      <c r="K140" s="78">
        <v>0.90445859872611467</v>
      </c>
      <c r="L140" s="78">
        <v>0.92494929006085191</v>
      </c>
      <c r="M140" s="78">
        <v>0.95</v>
      </c>
      <c r="N140" s="78">
        <v>0.90322580645161288</v>
      </c>
      <c r="O140" s="78">
        <v>0.75</v>
      </c>
      <c r="P140" s="78">
        <v>0.87931034482758619</v>
      </c>
      <c r="Q140" s="78">
        <v>1</v>
      </c>
      <c r="R140" s="74">
        <v>0.87</v>
      </c>
      <c r="S140" s="74">
        <v>1</v>
      </c>
      <c r="T140" s="74">
        <v>0.91111111111111109</v>
      </c>
      <c r="U140" s="74">
        <v>1</v>
      </c>
      <c r="V140" s="74">
        <v>0.98863636363636365</v>
      </c>
      <c r="W140" s="52"/>
      <c r="X140" s="52"/>
      <c r="Y140" s="52"/>
    </row>
    <row r="141" spans="1:25" s="10" customFormat="1" hidden="1" x14ac:dyDescent="0.25">
      <c r="A141" s="67"/>
      <c r="B141" s="68" t="s">
        <v>17</v>
      </c>
      <c r="C141" s="78">
        <v>0.95652173913043481</v>
      </c>
      <c r="D141" s="78">
        <v>0.81481481481481477</v>
      </c>
      <c r="E141" s="78">
        <v>1</v>
      </c>
      <c r="F141" s="78">
        <v>0.96</v>
      </c>
      <c r="G141" s="78">
        <v>0.9375</v>
      </c>
      <c r="H141" s="78">
        <v>1</v>
      </c>
      <c r="I141" s="78">
        <v>0.5714285714285714</v>
      </c>
      <c r="J141" s="78">
        <v>0.90909090909090906</v>
      </c>
      <c r="K141" s="78">
        <v>0.94512195121951215</v>
      </c>
      <c r="L141" s="78">
        <v>0.94866529774127306</v>
      </c>
      <c r="M141" s="78">
        <v>0.98684210526315785</v>
      </c>
      <c r="N141" s="78">
        <v>0.87096774193548387</v>
      </c>
      <c r="O141" s="78">
        <v>0.77777777777777779</v>
      </c>
      <c r="P141" s="78">
        <v>0.88</v>
      </c>
      <c r="Q141" s="78">
        <v>1</v>
      </c>
      <c r="R141" s="74">
        <v>0.84375</v>
      </c>
      <c r="S141" s="74">
        <v>1</v>
      </c>
      <c r="T141" s="74">
        <v>0.93478260869565222</v>
      </c>
      <c r="U141" s="74">
        <v>1</v>
      </c>
      <c r="V141" s="74">
        <v>0.97272727272727277</v>
      </c>
      <c r="W141" s="52"/>
      <c r="X141" s="52"/>
      <c r="Y141" s="52"/>
    </row>
    <row r="142" spans="1:25" s="10" customFormat="1" hidden="1" x14ac:dyDescent="0.25">
      <c r="A142" s="67"/>
      <c r="B142" s="68" t="s">
        <v>18</v>
      </c>
      <c r="C142" s="78">
        <v>0.8928571428571429</v>
      </c>
      <c r="D142" s="78">
        <v>0.93103448275862066</v>
      </c>
      <c r="E142" s="78">
        <v>1</v>
      </c>
      <c r="F142" s="78">
        <v>1</v>
      </c>
      <c r="G142" s="78">
        <v>0.88235294117647056</v>
      </c>
      <c r="H142" s="78">
        <v>0.94117647058823528</v>
      </c>
      <c r="I142" s="78">
        <v>0.80952380952380953</v>
      </c>
      <c r="J142" s="78">
        <v>1</v>
      </c>
      <c r="K142" s="78">
        <v>0.88397790055248615</v>
      </c>
      <c r="L142" s="78">
        <v>0.92647058823529416</v>
      </c>
      <c r="M142" s="78">
        <v>0.93650793650793651</v>
      </c>
      <c r="N142" s="78">
        <v>0.88571428571428568</v>
      </c>
      <c r="O142" s="78">
        <v>0.61538461538461542</v>
      </c>
      <c r="P142" s="78">
        <v>0.89855072463768115</v>
      </c>
      <c r="Q142" s="78">
        <v>0.66666666666666663</v>
      </c>
      <c r="R142" s="74">
        <v>0.86021505376344087</v>
      </c>
      <c r="S142" s="74">
        <v>0.93333333333333335</v>
      </c>
      <c r="T142" s="74">
        <v>0.90909090909090906</v>
      </c>
      <c r="U142" s="74">
        <v>0.96153846153846156</v>
      </c>
      <c r="V142" s="74">
        <v>0.96296296296296291</v>
      </c>
      <c r="W142" s="52"/>
      <c r="X142" s="52"/>
      <c r="Y142" s="52"/>
    </row>
    <row r="143" spans="1:25" s="10" customFormat="1" hidden="1" x14ac:dyDescent="0.25">
      <c r="A143" s="67"/>
      <c r="B143" s="68" t="s">
        <v>19</v>
      </c>
      <c r="C143" s="78">
        <v>0.9</v>
      </c>
      <c r="D143" s="78">
        <v>0.85185185185185186</v>
      </c>
      <c r="E143" s="78">
        <v>0.98360655737704916</v>
      </c>
      <c r="F143" s="78">
        <v>1</v>
      </c>
      <c r="G143" s="78">
        <v>0.88636363636363635</v>
      </c>
      <c r="H143" s="78">
        <v>1</v>
      </c>
      <c r="I143" s="78">
        <v>0.5714285714285714</v>
      </c>
      <c r="J143" s="78">
        <v>0.72727272727272729</v>
      </c>
      <c r="K143" s="78">
        <v>0.89595375722543358</v>
      </c>
      <c r="L143" s="78">
        <v>0.92007797270955161</v>
      </c>
      <c r="M143" s="78">
        <v>0.98630136986301364</v>
      </c>
      <c r="N143" s="78">
        <v>0.75</v>
      </c>
      <c r="O143" s="78">
        <v>0.9</v>
      </c>
      <c r="P143" s="78">
        <v>0.82539682539682535</v>
      </c>
      <c r="Q143" s="78">
        <v>0.77777777777777779</v>
      </c>
      <c r="R143" s="74">
        <v>0.86956521739130432</v>
      </c>
      <c r="S143" s="74">
        <v>0.83333333333333337</v>
      </c>
      <c r="T143" s="74">
        <v>0.88</v>
      </c>
      <c r="U143" s="74">
        <v>1</v>
      </c>
      <c r="V143" s="74">
        <v>0.97457627118644063</v>
      </c>
      <c r="W143" s="52"/>
      <c r="X143" s="52"/>
      <c r="Y143" s="52"/>
    </row>
    <row r="144" spans="1:25" s="10" customFormat="1" hidden="1" x14ac:dyDescent="0.25">
      <c r="A144" s="67"/>
      <c r="B144" s="68" t="s">
        <v>20</v>
      </c>
      <c r="C144" s="78">
        <v>0.91666666666666663</v>
      </c>
      <c r="D144" s="78">
        <v>0.94444444444444442</v>
      </c>
      <c r="E144" s="78">
        <v>1</v>
      </c>
      <c r="F144" s="78">
        <v>1</v>
      </c>
      <c r="G144" s="78">
        <v>0.90677966101694918</v>
      </c>
      <c r="H144" s="78">
        <v>0.9642857142857143</v>
      </c>
      <c r="I144" s="78">
        <v>0.81818181818181823</v>
      </c>
      <c r="J144" s="78">
        <v>0.88461538461538458</v>
      </c>
      <c r="K144" s="78">
        <v>0.8571428571428571</v>
      </c>
      <c r="L144" s="78">
        <v>0.93233082706766912</v>
      </c>
      <c r="M144" s="78">
        <v>0.94915254237288138</v>
      </c>
      <c r="N144" s="78">
        <v>0.88461538461538458</v>
      </c>
      <c r="O144" s="78">
        <v>0.7857142857142857</v>
      </c>
      <c r="P144" s="78">
        <v>0.97959183673469385</v>
      </c>
      <c r="Q144" s="78">
        <v>1</v>
      </c>
      <c r="R144" s="74">
        <v>0.89473684210526316</v>
      </c>
      <c r="S144" s="74">
        <v>0.9642857142857143</v>
      </c>
      <c r="T144" s="74">
        <v>0.87037037037037035</v>
      </c>
      <c r="U144" s="74">
        <v>0.967741935483871</v>
      </c>
      <c r="V144" s="74">
        <v>0.95</v>
      </c>
      <c r="W144" s="52"/>
      <c r="X144" s="52"/>
      <c r="Y144" s="52"/>
    </row>
    <row r="145" spans="1:25" s="10" customFormat="1" hidden="1" x14ac:dyDescent="0.25">
      <c r="A145" s="67"/>
      <c r="B145" s="68" t="s">
        <v>21</v>
      </c>
      <c r="C145" s="78">
        <v>1</v>
      </c>
      <c r="D145" s="78">
        <v>0.92105263157894735</v>
      </c>
      <c r="E145" s="78">
        <v>0.98148148148148151</v>
      </c>
      <c r="F145" s="78">
        <v>0.97058823529411764</v>
      </c>
      <c r="G145" s="78">
        <v>0.91338582677165359</v>
      </c>
      <c r="H145" s="78">
        <v>0.95348837209302328</v>
      </c>
      <c r="I145" s="78">
        <v>0.8571428571428571</v>
      </c>
      <c r="J145" s="78">
        <v>0.875</v>
      </c>
      <c r="K145" s="78">
        <v>0.85561497326203206</v>
      </c>
      <c r="L145" s="78">
        <v>0.93211009174311932</v>
      </c>
      <c r="M145" s="78">
        <v>0.95161290322580649</v>
      </c>
      <c r="N145" s="78">
        <v>0.83333333333333337</v>
      </c>
      <c r="O145" s="78">
        <v>0.83333333333333337</v>
      </c>
      <c r="P145" s="78">
        <v>0.91489361702127658</v>
      </c>
      <c r="Q145" s="78">
        <v>0.84615384615384615</v>
      </c>
      <c r="R145" s="74">
        <v>0.9285714285714286</v>
      </c>
      <c r="S145" s="74">
        <v>0.93103448275862066</v>
      </c>
      <c r="T145" s="74">
        <v>0.88636363636363635</v>
      </c>
      <c r="U145" s="74">
        <v>0.95</v>
      </c>
      <c r="V145" s="74">
        <v>0.97080291970802923</v>
      </c>
      <c r="W145" s="52"/>
      <c r="X145" s="52"/>
      <c r="Y145" s="52"/>
    </row>
    <row r="146" spans="1:25" s="10" customFormat="1" hidden="1" x14ac:dyDescent="0.25">
      <c r="A146" s="67"/>
      <c r="B146" s="68" t="s">
        <v>22</v>
      </c>
      <c r="C146" s="78">
        <v>0.93103448275862066</v>
      </c>
      <c r="D146" s="78">
        <v>0.9285714285714286</v>
      </c>
      <c r="E146" s="78">
        <v>1</v>
      </c>
      <c r="F146" s="78">
        <v>0.96969696969696972</v>
      </c>
      <c r="G146" s="78">
        <v>0.91891891891891897</v>
      </c>
      <c r="H146" s="78">
        <v>1</v>
      </c>
      <c r="I146" s="78">
        <v>0.70588235294117652</v>
      </c>
      <c r="J146" s="78">
        <v>0.9</v>
      </c>
      <c r="K146" s="78">
        <v>0.95882352941176474</v>
      </c>
      <c r="L146" s="78">
        <v>0.92432432432432432</v>
      </c>
      <c r="M146" s="78">
        <v>0.95081967213114749</v>
      </c>
      <c r="N146" s="78">
        <v>0.88636363636363635</v>
      </c>
      <c r="O146" s="78">
        <v>0.76923076923076927</v>
      </c>
      <c r="P146" s="78">
        <v>0.93939393939393945</v>
      </c>
      <c r="Q146" s="78">
        <v>1</v>
      </c>
      <c r="R146" s="74">
        <v>0.89622641509433965</v>
      </c>
      <c r="S146" s="74">
        <v>1</v>
      </c>
      <c r="T146" s="74">
        <v>0.94871794871794868</v>
      </c>
      <c r="U146" s="74">
        <v>1</v>
      </c>
      <c r="V146" s="74">
        <v>0.93181818181818177</v>
      </c>
      <c r="W146" s="52"/>
      <c r="X146" s="52"/>
      <c r="Y146" s="52"/>
    </row>
    <row r="147" spans="1:25" s="10" customFormat="1" hidden="1" x14ac:dyDescent="0.25">
      <c r="A147" s="69"/>
      <c r="B147" s="70" t="s">
        <v>23</v>
      </c>
      <c r="C147" s="79">
        <v>1</v>
      </c>
      <c r="D147" s="79">
        <v>0.75757575757575757</v>
      </c>
      <c r="E147" s="79">
        <v>1</v>
      </c>
      <c r="F147" s="79">
        <v>0.9</v>
      </c>
      <c r="G147" s="79">
        <v>0.89240506329113922</v>
      </c>
      <c r="H147" s="79">
        <v>0.96551724137931039</v>
      </c>
      <c r="I147" s="79">
        <v>0.81818181818181823</v>
      </c>
      <c r="J147" s="79">
        <v>0.8125</v>
      </c>
      <c r="K147" s="79">
        <v>0.87647058823529411</v>
      </c>
      <c r="L147" s="79">
        <v>0.91296928327645055</v>
      </c>
      <c r="M147" s="79">
        <v>0.94594594594594594</v>
      </c>
      <c r="N147" s="79">
        <v>0.84615384615384615</v>
      </c>
      <c r="O147" s="79">
        <v>0.45454545454545453</v>
      </c>
      <c r="P147" s="79">
        <v>0.8392857142857143</v>
      </c>
      <c r="Q147" s="79">
        <v>1</v>
      </c>
      <c r="R147" s="74">
        <v>0.88</v>
      </c>
      <c r="S147" s="74">
        <v>0.9375</v>
      </c>
      <c r="T147" s="74">
        <v>0.88372093023255816</v>
      </c>
      <c r="U147" s="74">
        <v>1</v>
      </c>
      <c r="V147" s="74">
        <v>0.9553571428571429</v>
      </c>
      <c r="W147" s="52"/>
      <c r="X147" s="52"/>
      <c r="Y147" s="52"/>
    </row>
    <row r="148" spans="1:25" s="10" customFormat="1" hidden="1" x14ac:dyDescent="0.25">
      <c r="A148" s="67">
        <v>2018</v>
      </c>
      <c r="B148" s="68" t="s">
        <v>12</v>
      </c>
      <c r="C148" s="78">
        <v>0.967741935483871</v>
      </c>
      <c r="D148" s="78">
        <v>0.93181818181818177</v>
      </c>
      <c r="E148" s="78">
        <v>1</v>
      </c>
      <c r="F148" s="78">
        <v>0.8125</v>
      </c>
      <c r="G148" s="78">
        <v>0.94117647058823528</v>
      </c>
      <c r="H148" s="78">
        <v>0.95652173913043481</v>
      </c>
      <c r="I148" s="78">
        <v>0.72727272727272729</v>
      </c>
      <c r="J148" s="78">
        <v>0.84615384615384615</v>
      </c>
      <c r="K148" s="78">
        <v>0.87234042553191493</v>
      </c>
      <c r="L148" s="78">
        <v>0.93322203672787984</v>
      </c>
      <c r="M148" s="78">
        <v>0.98181818181818181</v>
      </c>
      <c r="N148" s="78">
        <v>0.80952380952380953</v>
      </c>
      <c r="O148" s="78">
        <v>1</v>
      </c>
      <c r="P148" s="78">
        <v>0.8928571428571429</v>
      </c>
      <c r="Q148" s="78">
        <v>1</v>
      </c>
      <c r="R148" s="77">
        <v>0.89523809523809528</v>
      </c>
      <c r="S148" s="77">
        <v>0.88461538461538458</v>
      </c>
      <c r="T148" s="77">
        <v>0.9152542372881356</v>
      </c>
      <c r="U148" s="77">
        <v>1</v>
      </c>
      <c r="V148" s="77">
        <v>0.95</v>
      </c>
      <c r="W148" s="52"/>
      <c r="X148" s="52"/>
      <c r="Y148" s="52"/>
    </row>
    <row r="149" spans="1:25" s="10" customFormat="1" hidden="1" x14ac:dyDescent="0.25">
      <c r="A149" s="67"/>
      <c r="B149" s="68" t="s">
        <v>13</v>
      </c>
      <c r="C149" s="78">
        <v>0.94444444444444442</v>
      </c>
      <c r="D149" s="78">
        <v>0.8571428571428571</v>
      </c>
      <c r="E149" s="78">
        <v>0.94029850746268662</v>
      </c>
      <c r="F149" s="78">
        <v>0.96666666666666667</v>
      </c>
      <c r="G149" s="78">
        <v>0.8990825688073395</v>
      </c>
      <c r="H149" s="78">
        <v>0.95454545454545459</v>
      </c>
      <c r="I149" s="78">
        <v>0.66666666666666663</v>
      </c>
      <c r="J149" s="78">
        <v>0.86956521739130432</v>
      </c>
      <c r="K149" s="78">
        <v>0.87577639751552794</v>
      </c>
      <c r="L149" s="78">
        <v>0.92907801418439717</v>
      </c>
      <c r="M149" s="78">
        <v>0.95918367346938771</v>
      </c>
      <c r="N149" s="78">
        <v>0.77419354838709675</v>
      </c>
      <c r="O149" s="78">
        <v>0.83333333333333337</v>
      </c>
      <c r="P149" s="78">
        <v>0.87931034482758619</v>
      </c>
      <c r="Q149" s="78">
        <v>0.875</v>
      </c>
      <c r="R149" s="74">
        <v>0.94230769230769229</v>
      </c>
      <c r="S149" s="74">
        <v>0.86363636363636365</v>
      </c>
      <c r="T149" s="74">
        <v>0.875</v>
      </c>
      <c r="U149" s="74">
        <v>0.97499999999999998</v>
      </c>
      <c r="V149" s="74">
        <v>0.97701149425287359</v>
      </c>
      <c r="W149" s="52"/>
      <c r="X149" s="52"/>
      <c r="Y149" s="52"/>
    </row>
    <row r="150" spans="1:25" s="10" customFormat="1" hidden="1" x14ac:dyDescent="0.25">
      <c r="A150" s="67"/>
      <c r="B150" s="68" t="s">
        <v>14</v>
      </c>
      <c r="C150" s="78">
        <v>0.93548387096774188</v>
      </c>
      <c r="D150" s="78">
        <v>0.89189189189189189</v>
      </c>
      <c r="E150" s="78">
        <v>0.94805194805194803</v>
      </c>
      <c r="F150" s="78">
        <v>0.967741935483871</v>
      </c>
      <c r="G150" s="78">
        <v>0.92198581560283688</v>
      </c>
      <c r="H150" s="78">
        <v>0.97777777777777775</v>
      </c>
      <c r="I150" s="78">
        <v>0.7142857142857143</v>
      </c>
      <c r="J150" s="78">
        <v>0.88235294117647056</v>
      </c>
      <c r="K150" s="78">
        <v>0.91379310344827591</v>
      </c>
      <c r="L150" s="78">
        <v>0.92445328031809149</v>
      </c>
      <c r="M150" s="78">
        <v>0.91935483870967738</v>
      </c>
      <c r="N150" s="78">
        <v>0.8</v>
      </c>
      <c r="O150" s="78">
        <v>0.7</v>
      </c>
      <c r="P150" s="78">
        <v>0.8771929824561403</v>
      </c>
      <c r="Q150" s="78">
        <v>1</v>
      </c>
      <c r="R150" s="74">
        <v>0.85057471264367812</v>
      </c>
      <c r="S150" s="74">
        <v>0.8125</v>
      </c>
      <c r="T150" s="74">
        <v>0.93023255813953487</v>
      </c>
      <c r="U150" s="74">
        <v>0.97058823529411764</v>
      </c>
      <c r="V150" s="74">
        <v>0.99193548387096775</v>
      </c>
      <c r="W150" s="52"/>
      <c r="X150" s="52"/>
      <c r="Y150" s="52"/>
    </row>
    <row r="151" spans="1:25" s="10" customFormat="1" hidden="1" x14ac:dyDescent="0.25">
      <c r="A151" s="67"/>
      <c r="B151" s="68" t="s">
        <v>15</v>
      </c>
      <c r="C151" s="78">
        <v>0.96969696969696972</v>
      </c>
      <c r="D151" s="78">
        <v>1</v>
      </c>
      <c r="E151" s="78">
        <v>0.96721311475409832</v>
      </c>
      <c r="F151" s="78">
        <v>1</v>
      </c>
      <c r="G151" s="78">
        <v>0.9452054794520548</v>
      </c>
      <c r="H151" s="78">
        <v>0.96969696969696972</v>
      </c>
      <c r="I151" s="78">
        <v>0.83333333333333337</v>
      </c>
      <c r="J151" s="78">
        <v>0.875</v>
      </c>
      <c r="K151" s="78">
        <v>0.89880952380952384</v>
      </c>
      <c r="L151" s="78">
        <v>0.92229038854805723</v>
      </c>
      <c r="M151" s="78">
        <v>0.98181818181818181</v>
      </c>
      <c r="N151" s="78">
        <v>0.81081081081081086</v>
      </c>
      <c r="O151" s="78">
        <v>0.625</v>
      </c>
      <c r="P151" s="78">
        <v>0.9285714285714286</v>
      </c>
      <c r="Q151" s="78">
        <v>0.875</v>
      </c>
      <c r="R151" s="74">
        <v>0.9285714285714286</v>
      </c>
      <c r="S151" s="74">
        <v>0.95833333333333337</v>
      </c>
      <c r="T151" s="74">
        <v>0.90566037735849059</v>
      </c>
      <c r="U151" s="74">
        <v>1</v>
      </c>
      <c r="V151" s="74">
        <v>0.97478991596638653</v>
      </c>
      <c r="W151" s="52"/>
      <c r="X151" s="52"/>
      <c r="Y151" s="52"/>
    </row>
    <row r="152" spans="1:25" s="10" customFormat="1" hidden="1" x14ac:dyDescent="0.25">
      <c r="A152" s="67"/>
      <c r="B152" s="68" t="s">
        <v>16</v>
      </c>
      <c r="C152" s="78">
        <v>0.97368421052631582</v>
      </c>
      <c r="D152" s="78">
        <v>0.95833333333333337</v>
      </c>
      <c r="E152" s="78">
        <v>0.9821428571428571</v>
      </c>
      <c r="F152" s="78">
        <v>0.89655172413793105</v>
      </c>
      <c r="G152" s="78">
        <v>0.90604026845637586</v>
      </c>
      <c r="H152" s="78">
        <v>1</v>
      </c>
      <c r="I152" s="78">
        <v>0.91666666666666663</v>
      </c>
      <c r="J152" s="78">
        <v>0.90476190476190477</v>
      </c>
      <c r="K152" s="78">
        <v>0.94021739130434778</v>
      </c>
      <c r="L152" s="78">
        <v>0.9</v>
      </c>
      <c r="M152" s="78">
        <v>0.97333333333333338</v>
      </c>
      <c r="N152" s="78">
        <v>0.91666666666666663</v>
      </c>
      <c r="O152" s="78">
        <v>0.33333333333333331</v>
      </c>
      <c r="P152" s="78">
        <v>0.8545454545454545</v>
      </c>
      <c r="Q152" s="78">
        <v>0.7</v>
      </c>
      <c r="R152" s="74">
        <v>0.89690721649484539</v>
      </c>
      <c r="S152" s="74">
        <v>1</v>
      </c>
      <c r="T152" s="74">
        <v>1</v>
      </c>
      <c r="U152" s="74">
        <v>1</v>
      </c>
      <c r="V152" s="74">
        <v>0.95161290322580649</v>
      </c>
      <c r="W152" s="52"/>
      <c r="X152" s="52"/>
      <c r="Y152" s="52"/>
    </row>
    <row r="153" spans="1:25" s="10" customFormat="1" hidden="1" x14ac:dyDescent="0.25">
      <c r="A153" s="67"/>
      <c r="B153" s="68" t="s">
        <v>17</v>
      </c>
      <c r="C153" s="78">
        <v>0.96666666666666667</v>
      </c>
      <c r="D153" s="78">
        <v>0.88571428571428568</v>
      </c>
      <c r="E153" s="78">
        <v>0.97560975609756095</v>
      </c>
      <c r="F153" s="78">
        <v>0.97368421052631582</v>
      </c>
      <c r="G153" s="78">
        <v>0.95804195804195802</v>
      </c>
      <c r="H153" s="78">
        <v>0.97619047619047616</v>
      </c>
      <c r="I153" s="78">
        <v>0.68421052631578949</v>
      </c>
      <c r="J153" s="78">
        <v>0.84615384615384615</v>
      </c>
      <c r="K153" s="78">
        <v>0.94535519125683065</v>
      </c>
      <c r="L153" s="78">
        <v>0.93814432989690721</v>
      </c>
      <c r="M153" s="78">
        <v>0.98333333333333328</v>
      </c>
      <c r="N153" s="78">
        <v>0.91111111111111109</v>
      </c>
      <c r="O153" s="78">
        <v>0.6</v>
      </c>
      <c r="P153" s="78">
        <v>0.91489361702127658</v>
      </c>
      <c r="Q153" s="78">
        <v>0.9375</v>
      </c>
      <c r="R153" s="74">
        <v>0.91208791208791207</v>
      </c>
      <c r="S153" s="74">
        <v>1</v>
      </c>
      <c r="T153" s="74">
        <v>1</v>
      </c>
      <c r="U153" s="74">
        <v>0.97142857142857142</v>
      </c>
      <c r="V153" s="74">
        <v>0.9732142857142857</v>
      </c>
      <c r="W153" s="52"/>
      <c r="X153" s="52"/>
      <c r="Y153" s="52"/>
    </row>
    <row r="154" spans="1:25" s="10" customFormat="1" hidden="1" x14ac:dyDescent="0.25">
      <c r="A154" s="67"/>
      <c r="B154" s="68" t="s">
        <v>18</v>
      </c>
      <c r="C154" s="78">
        <v>0.91304347826086951</v>
      </c>
      <c r="D154" s="78">
        <v>0.68965517241379315</v>
      </c>
      <c r="E154" s="78">
        <v>0.98076923076923073</v>
      </c>
      <c r="F154" s="78">
        <v>0.89473684210526316</v>
      </c>
      <c r="G154" s="78">
        <v>0.94399999999999995</v>
      </c>
      <c r="H154" s="78">
        <v>0.9285714285714286</v>
      </c>
      <c r="I154" s="78">
        <v>0.73333333333333328</v>
      </c>
      <c r="J154" s="78">
        <v>0.88</v>
      </c>
      <c r="K154" s="78">
        <v>0.875</v>
      </c>
      <c r="L154" s="78">
        <v>0.94585448392554994</v>
      </c>
      <c r="M154" s="78">
        <v>0.95588235294117652</v>
      </c>
      <c r="N154" s="78">
        <v>0.94871794871794868</v>
      </c>
      <c r="O154" s="78">
        <v>0.83333333333333337</v>
      </c>
      <c r="P154" s="78">
        <v>0.89830508474576276</v>
      </c>
      <c r="Q154" s="78">
        <v>0.88235294117647056</v>
      </c>
      <c r="R154" s="74">
        <v>0.91428571428571426</v>
      </c>
      <c r="S154" s="74">
        <v>0.88888888888888884</v>
      </c>
      <c r="T154" s="74">
        <v>0.83333333333333337</v>
      </c>
      <c r="U154" s="74">
        <v>0.96875</v>
      </c>
      <c r="V154" s="74">
        <v>0.96363636363636362</v>
      </c>
      <c r="W154" s="52"/>
      <c r="X154" s="52"/>
      <c r="Y154" s="52"/>
    </row>
    <row r="155" spans="1:25" s="10" customFormat="1" hidden="1" x14ac:dyDescent="0.25">
      <c r="A155" s="72"/>
      <c r="B155" s="68" t="s">
        <v>19</v>
      </c>
      <c r="C155" s="78">
        <v>0.96</v>
      </c>
      <c r="D155" s="78">
        <v>0.73333333333333328</v>
      </c>
      <c r="E155" s="78">
        <v>0.95652173913043481</v>
      </c>
      <c r="F155" s="78">
        <v>0.9375</v>
      </c>
      <c r="G155" s="78">
        <v>0.90909090909090906</v>
      </c>
      <c r="H155" s="78">
        <v>0.95121951219512191</v>
      </c>
      <c r="I155" s="78">
        <v>0.72727272727272729</v>
      </c>
      <c r="J155" s="78">
        <v>0.85</v>
      </c>
      <c r="K155" s="78">
        <v>0.91017964071856283</v>
      </c>
      <c r="L155" s="78">
        <v>0.94527363184079605</v>
      </c>
      <c r="M155" s="78">
        <v>0.9285714285714286</v>
      </c>
      <c r="N155" s="78">
        <v>0.97499999999999998</v>
      </c>
      <c r="O155" s="78">
        <v>0.88235294117647056</v>
      </c>
      <c r="P155" s="78">
        <v>0.9464285714285714</v>
      </c>
      <c r="Q155" s="78">
        <v>0.8125</v>
      </c>
      <c r="R155" s="74">
        <v>0.86046511627906974</v>
      </c>
      <c r="S155" s="74">
        <v>0.94444444444444442</v>
      </c>
      <c r="T155" s="74">
        <v>0.90476190476190477</v>
      </c>
      <c r="U155" s="74">
        <v>0.94736842105263153</v>
      </c>
      <c r="V155" s="74">
        <v>0.95833333333333337</v>
      </c>
      <c r="W155" s="52"/>
      <c r="X155" s="52"/>
      <c r="Y155" s="52"/>
    </row>
    <row r="156" spans="1:25" s="10" customFormat="1" hidden="1" x14ac:dyDescent="0.25">
      <c r="A156" s="66"/>
      <c r="B156" s="68" t="s">
        <v>20</v>
      </c>
      <c r="C156" s="78">
        <v>0.96551724137931039</v>
      </c>
      <c r="D156" s="78">
        <v>1</v>
      </c>
      <c r="E156" s="78">
        <v>1</v>
      </c>
      <c r="F156" s="78">
        <v>1</v>
      </c>
      <c r="G156" s="78">
        <v>0.89565217391304353</v>
      </c>
      <c r="H156" s="78">
        <v>0.95918367346938771</v>
      </c>
      <c r="I156" s="78">
        <v>0.73333333333333328</v>
      </c>
      <c r="J156" s="78">
        <v>0.84210526315789469</v>
      </c>
      <c r="K156" s="78">
        <v>0.95348837209302328</v>
      </c>
      <c r="L156" s="78">
        <v>0.92021276595744683</v>
      </c>
      <c r="M156" s="78">
        <v>0.94805194805194803</v>
      </c>
      <c r="N156" s="78">
        <v>0.86111111111111116</v>
      </c>
      <c r="O156" s="78">
        <v>0.84615384615384615</v>
      </c>
      <c r="P156" s="78">
        <v>0.8571428571428571</v>
      </c>
      <c r="Q156" s="78">
        <v>0.88888888888888884</v>
      </c>
      <c r="R156" s="74">
        <v>0.93103448275862066</v>
      </c>
      <c r="S156" s="74">
        <v>0.84210526315789469</v>
      </c>
      <c r="T156" s="74">
        <v>0.95</v>
      </c>
      <c r="U156" s="74">
        <v>1</v>
      </c>
      <c r="V156" s="74">
        <v>0.96969696969696972</v>
      </c>
      <c r="W156" s="52"/>
      <c r="X156" s="52"/>
      <c r="Y156" s="52"/>
    </row>
    <row r="157" spans="1:25" s="10" customFormat="1" hidden="1" x14ac:dyDescent="0.25">
      <c r="A157" s="66"/>
      <c r="B157" s="68" t="s">
        <v>21</v>
      </c>
      <c r="C157" s="78">
        <v>0.87878787878787878</v>
      </c>
      <c r="D157" s="78">
        <v>0.83333333333333337</v>
      </c>
      <c r="E157" s="78">
        <v>0.98</v>
      </c>
      <c r="F157" s="78">
        <v>0.88888888888888884</v>
      </c>
      <c r="G157" s="78">
        <v>0.96551724137931039</v>
      </c>
      <c r="H157" s="78">
        <v>1</v>
      </c>
      <c r="I157" s="78">
        <v>0.6875</v>
      </c>
      <c r="J157" s="78">
        <v>1</v>
      </c>
      <c r="K157" s="78">
        <v>0.87628865979381443</v>
      </c>
      <c r="L157" s="78">
        <v>0.93673110720562391</v>
      </c>
      <c r="M157" s="78">
        <v>0.95454545454545459</v>
      </c>
      <c r="N157" s="78">
        <v>0.89795918367346939</v>
      </c>
      <c r="O157" s="78">
        <v>0.9</v>
      </c>
      <c r="P157" s="78">
        <v>0.87804878048780488</v>
      </c>
      <c r="Q157" s="78">
        <v>0.88888888888888884</v>
      </c>
      <c r="R157" s="74">
        <v>0.9145299145299145</v>
      </c>
      <c r="S157" s="74">
        <v>0.91666666666666663</v>
      </c>
      <c r="T157" s="74">
        <v>0.8970588235294118</v>
      </c>
      <c r="U157" s="74">
        <v>0.92105263157894735</v>
      </c>
      <c r="V157" s="74">
        <v>0.970873786407767</v>
      </c>
      <c r="W157" s="52"/>
      <c r="X157" s="52"/>
      <c r="Y157" s="52"/>
    </row>
    <row r="158" spans="1:25" s="10" customFormat="1" hidden="1" x14ac:dyDescent="0.25">
      <c r="A158" s="66"/>
      <c r="B158" s="68" t="s">
        <v>22</v>
      </c>
      <c r="C158" s="78">
        <v>1</v>
      </c>
      <c r="D158" s="78">
        <v>0.86206896551724133</v>
      </c>
      <c r="E158" s="78">
        <v>0.96226415094339623</v>
      </c>
      <c r="F158" s="78">
        <v>0.97058823529411764</v>
      </c>
      <c r="G158" s="78">
        <v>0.91390728476821192</v>
      </c>
      <c r="H158" s="78">
        <v>0.93333333333333335</v>
      </c>
      <c r="I158" s="78">
        <v>0.6875</v>
      </c>
      <c r="J158" s="78">
        <v>0.84615384615384615</v>
      </c>
      <c r="K158" s="78">
        <v>0.87421383647798745</v>
      </c>
      <c r="L158" s="78">
        <v>0.94252873563218387</v>
      </c>
      <c r="M158" s="78">
        <v>0.971830985915493</v>
      </c>
      <c r="N158" s="78">
        <v>0.77272727272727271</v>
      </c>
      <c r="O158" s="78">
        <v>0.88888888888888884</v>
      </c>
      <c r="P158" s="78">
        <v>0.85964912280701755</v>
      </c>
      <c r="Q158" s="78">
        <v>1</v>
      </c>
      <c r="R158" s="74">
        <v>0.91818181818181821</v>
      </c>
      <c r="S158" s="74">
        <v>0.88888888888888884</v>
      </c>
      <c r="T158" s="74">
        <v>0.9</v>
      </c>
      <c r="U158" s="74">
        <v>0.95833333333333337</v>
      </c>
      <c r="V158" s="74">
        <v>0.9263157894736842</v>
      </c>
      <c r="W158" s="52"/>
      <c r="X158" s="52"/>
      <c r="Y158" s="52"/>
    </row>
    <row r="159" spans="1:25" s="10" customFormat="1" hidden="1" x14ac:dyDescent="0.25">
      <c r="A159" s="71"/>
      <c r="B159" s="70" t="s">
        <v>23</v>
      </c>
      <c r="C159" s="79">
        <v>0.96969696969696972</v>
      </c>
      <c r="D159" s="79">
        <v>0.83333333333333337</v>
      </c>
      <c r="E159" s="79">
        <v>0.98275862068965514</v>
      </c>
      <c r="F159" s="79">
        <v>0.9375</v>
      </c>
      <c r="G159" s="79">
        <v>0.92500000000000004</v>
      </c>
      <c r="H159" s="79">
        <v>0.95</v>
      </c>
      <c r="I159" s="79">
        <v>0.5</v>
      </c>
      <c r="J159" s="79">
        <v>0.88235294117647056</v>
      </c>
      <c r="K159" s="79">
        <v>0.91044776119402981</v>
      </c>
      <c r="L159" s="79">
        <v>0.93769470404984423</v>
      </c>
      <c r="M159" s="79">
        <v>0.984375</v>
      </c>
      <c r="N159" s="79">
        <v>0.86842105263157898</v>
      </c>
      <c r="O159" s="79">
        <v>0.875</v>
      </c>
      <c r="P159" s="79">
        <v>0.83720930232558144</v>
      </c>
      <c r="Q159" s="79">
        <v>0.75</v>
      </c>
      <c r="R159" s="74">
        <v>0.91666666666666663</v>
      </c>
      <c r="S159" s="74">
        <v>0.8</v>
      </c>
      <c r="T159" s="74">
        <v>0.91666666666666663</v>
      </c>
      <c r="U159" s="74">
        <v>0.97368421052631582</v>
      </c>
      <c r="V159" s="74">
        <v>0.98888888888888893</v>
      </c>
      <c r="W159" s="52"/>
      <c r="X159" s="52"/>
      <c r="Y159" s="52"/>
    </row>
    <row r="160" spans="1:25" s="10" customFormat="1" hidden="1" x14ac:dyDescent="0.25">
      <c r="A160" s="73">
        <v>2019</v>
      </c>
      <c r="B160" s="68" t="s">
        <v>12</v>
      </c>
      <c r="C160" s="78">
        <v>1</v>
      </c>
      <c r="D160" s="78">
        <v>0.9285714285714286</v>
      </c>
      <c r="E160" s="78">
        <v>0.98484848484848486</v>
      </c>
      <c r="F160" s="78">
        <v>0.95833333333333337</v>
      </c>
      <c r="G160" s="78">
        <v>0.93377483443708609</v>
      </c>
      <c r="H160" s="78">
        <v>1</v>
      </c>
      <c r="I160" s="78">
        <v>0.55555555555555558</v>
      </c>
      <c r="J160" s="78">
        <v>0.95238095238095233</v>
      </c>
      <c r="K160" s="78">
        <v>0.91145833333333337</v>
      </c>
      <c r="L160" s="78">
        <v>0.94500723589001445</v>
      </c>
      <c r="M160" s="78">
        <v>0.95833333333333337</v>
      </c>
      <c r="N160" s="78">
        <v>0.88888888888888884</v>
      </c>
      <c r="O160" s="78">
        <v>0.92307692307692313</v>
      </c>
      <c r="P160" s="78">
        <v>0.84848484848484851</v>
      </c>
      <c r="Q160" s="78">
        <v>1</v>
      </c>
      <c r="R160" s="77">
        <v>0.91200000000000003</v>
      </c>
      <c r="S160" s="77">
        <v>0.95652173913043481</v>
      </c>
      <c r="T160" s="77">
        <v>0.92</v>
      </c>
      <c r="U160" s="77">
        <v>1</v>
      </c>
      <c r="V160" s="77">
        <v>0.99152542372881358</v>
      </c>
      <c r="W160" s="52"/>
      <c r="X160" s="52"/>
      <c r="Y160" s="52"/>
    </row>
    <row r="161" spans="1:25" s="10" customFormat="1" hidden="1" x14ac:dyDescent="0.25">
      <c r="A161" s="67"/>
      <c r="B161" s="68" t="s">
        <v>13</v>
      </c>
      <c r="C161" s="78">
        <v>1</v>
      </c>
      <c r="D161" s="78">
        <v>0.88461538461538458</v>
      </c>
      <c r="E161" s="78">
        <v>1</v>
      </c>
      <c r="F161" s="78">
        <v>0.95454545454545459</v>
      </c>
      <c r="G161" s="78">
        <v>0.92142857142857137</v>
      </c>
      <c r="H161" s="78">
        <v>1</v>
      </c>
      <c r="I161" s="78">
        <v>0.625</v>
      </c>
      <c r="J161" s="78">
        <v>0.82352941176470584</v>
      </c>
      <c r="K161" s="78">
        <v>0.89610389610389607</v>
      </c>
      <c r="L161" s="78">
        <v>0.89170896785109988</v>
      </c>
      <c r="M161" s="78">
        <v>0.95890410958904104</v>
      </c>
      <c r="N161" s="78">
        <v>0.80952380952380953</v>
      </c>
      <c r="O161" s="78">
        <v>0.8</v>
      </c>
      <c r="P161" s="78">
        <v>0.85185185185185186</v>
      </c>
      <c r="Q161" s="78">
        <v>1</v>
      </c>
      <c r="R161" s="74">
        <v>0.90322580645161288</v>
      </c>
      <c r="S161" s="74">
        <v>0.9</v>
      </c>
      <c r="T161" s="74">
        <v>0.88749999999999996</v>
      </c>
      <c r="U161" s="74">
        <v>0.97058823529411764</v>
      </c>
      <c r="V161" s="74">
        <v>0.95959595959595956</v>
      </c>
      <c r="W161" s="78"/>
      <c r="X161" s="78"/>
      <c r="Y161" s="52"/>
    </row>
    <row r="162" spans="1:25" s="10" customFormat="1" hidden="1" x14ac:dyDescent="0.25">
      <c r="A162" s="67"/>
      <c r="B162" s="68" t="s">
        <v>14</v>
      </c>
      <c r="C162" s="78">
        <v>1</v>
      </c>
      <c r="D162" s="78">
        <v>0.93103448275862066</v>
      </c>
      <c r="E162" s="78">
        <v>0.97333333333333338</v>
      </c>
      <c r="F162" s="78">
        <v>1</v>
      </c>
      <c r="G162" s="78">
        <v>0.95683453237410077</v>
      </c>
      <c r="H162" s="78">
        <v>0.97959183673469385</v>
      </c>
      <c r="I162" s="78">
        <v>0.66666666666666663</v>
      </c>
      <c r="J162" s="78">
        <v>0.94736842105263153</v>
      </c>
      <c r="K162" s="78">
        <v>0.90909090909090906</v>
      </c>
      <c r="L162" s="78">
        <v>0.9380664652567976</v>
      </c>
      <c r="M162" s="78">
        <v>0.9375</v>
      </c>
      <c r="N162" s="78">
        <v>0.77777777777777779</v>
      </c>
      <c r="O162" s="78">
        <v>0.7857142857142857</v>
      </c>
      <c r="P162" s="78">
        <v>0.921875</v>
      </c>
      <c r="Q162" s="78">
        <v>0.92307692307692313</v>
      </c>
      <c r="R162" s="74">
        <v>0.89393939393939392</v>
      </c>
      <c r="S162" s="74">
        <v>0.90476190476190477</v>
      </c>
      <c r="T162" s="74">
        <v>0.91836734693877553</v>
      </c>
      <c r="U162" s="74">
        <v>1</v>
      </c>
      <c r="V162" s="74">
        <v>0.93333333333333335</v>
      </c>
      <c r="W162" s="78"/>
      <c r="X162" s="78"/>
      <c r="Y162" s="52"/>
    </row>
    <row r="163" spans="1:25" s="10" customFormat="1" hidden="1" x14ac:dyDescent="0.25">
      <c r="A163" s="67"/>
      <c r="B163" s="68" t="s">
        <v>15</v>
      </c>
      <c r="C163" s="78">
        <v>0.96551724137931039</v>
      </c>
      <c r="D163" s="78">
        <v>0.85</v>
      </c>
      <c r="E163" s="78">
        <v>0.95588235294117652</v>
      </c>
      <c r="F163" s="78">
        <v>0.93333333333333335</v>
      </c>
      <c r="G163" s="78">
        <v>0.93430656934306566</v>
      </c>
      <c r="H163" s="78">
        <v>1</v>
      </c>
      <c r="I163" s="78">
        <v>0.81818181818181823</v>
      </c>
      <c r="J163" s="78">
        <v>0.90909090909090906</v>
      </c>
      <c r="K163" s="78">
        <v>0.94047619047619047</v>
      </c>
      <c r="L163" s="78">
        <v>0.94401244167962672</v>
      </c>
      <c r="M163" s="78">
        <v>0.984375</v>
      </c>
      <c r="N163" s="78">
        <v>0.89189189189189189</v>
      </c>
      <c r="O163" s="78">
        <v>0.5</v>
      </c>
      <c r="P163" s="78">
        <v>0.9152542372881356</v>
      </c>
      <c r="Q163" s="78">
        <v>0.75</v>
      </c>
      <c r="R163" s="74">
        <v>0.89247311827956988</v>
      </c>
      <c r="S163" s="74">
        <v>0.90476190476190477</v>
      </c>
      <c r="T163" s="74">
        <v>0.8</v>
      </c>
      <c r="U163" s="74">
        <v>1</v>
      </c>
      <c r="V163" s="74">
        <v>0.9821428571428571</v>
      </c>
      <c r="W163" s="52"/>
      <c r="X163" s="52"/>
      <c r="Y163" s="52"/>
    </row>
    <row r="164" spans="1:25" s="10" customFormat="1" hidden="1" x14ac:dyDescent="0.25">
      <c r="A164" s="67"/>
      <c r="B164" s="68" t="s">
        <v>16</v>
      </c>
      <c r="C164" s="78">
        <v>1</v>
      </c>
      <c r="D164" s="78">
        <v>0.75</v>
      </c>
      <c r="E164" s="78">
        <v>0.9838709677419355</v>
      </c>
      <c r="F164" s="78">
        <v>0.92592592592592593</v>
      </c>
      <c r="G164" s="78">
        <v>0.96598639455782309</v>
      </c>
      <c r="H164" s="78">
        <v>1</v>
      </c>
      <c r="I164" s="78">
        <v>0.25</v>
      </c>
      <c r="J164" s="78">
        <v>0.82352941176470584</v>
      </c>
      <c r="K164" s="78">
        <v>0.91959798994974873</v>
      </c>
      <c r="L164" s="78">
        <v>0.95102685624012639</v>
      </c>
      <c r="M164" s="78">
        <v>0.97802197802197799</v>
      </c>
      <c r="N164" s="78">
        <v>0.94915254237288138</v>
      </c>
      <c r="O164" s="78">
        <v>0.91666666666666663</v>
      </c>
      <c r="P164" s="78">
        <v>0.9538461538461539</v>
      </c>
      <c r="Q164" s="78">
        <v>1</v>
      </c>
      <c r="R164" s="74">
        <v>0.92173913043478262</v>
      </c>
      <c r="S164" s="74">
        <v>0.92307692307692313</v>
      </c>
      <c r="T164" s="74">
        <v>0.86792452830188682</v>
      </c>
      <c r="U164" s="74">
        <v>0.97058823529411764</v>
      </c>
      <c r="V164" s="74">
        <v>0.92660550458715596</v>
      </c>
      <c r="W164" s="52"/>
      <c r="X164" s="52"/>
      <c r="Y164" s="52"/>
    </row>
    <row r="165" spans="1:25" s="10" customFormat="1" hidden="1" x14ac:dyDescent="0.25">
      <c r="A165" s="67"/>
      <c r="B165" s="68" t="s">
        <v>17</v>
      </c>
      <c r="C165" s="78">
        <v>1</v>
      </c>
      <c r="D165" s="78">
        <v>0.78260869565217395</v>
      </c>
      <c r="E165" s="78">
        <v>1</v>
      </c>
      <c r="F165" s="78">
        <v>0.84210526315789469</v>
      </c>
      <c r="G165" s="78">
        <v>0.99259259259259258</v>
      </c>
      <c r="H165" s="78">
        <v>0.96491228070175439</v>
      </c>
      <c r="I165" s="78">
        <v>0.6</v>
      </c>
      <c r="J165" s="78">
        <v>0.81818181818181823</v>
      </c>
      <c r="K165" s="78">
        <v>0.93500000000000005</v>
      </c>
      <c r="L165" s="78">
        <v>0.95382165605095537</v>
      </c>
      <c r="M165" s="78">
        <v>1</v>
      </c>
      <c r="N165" s="78">
        <v>0.87179487179487181</v>
      </c>
      <c r="O165" s="78">
        <v>0.83333333333333337</v>
      </c>
      <c r="P165" s="78">
        <v>0.93333333333333335</v>
      </c>
      <c r="Q165" s="78">
        <v>0.75</v>
      </c>
      <c r="R165" s="74">
        <v>0.93877551020408168</v>
      </c>
      <c r="S165" s="74">
        <v>0.86206896551724133</v>
      </c>
      <c r="T165" s="74">
        <v>0.93333333333333335</v>
      </c>
      <c r="U165" s="74">
        <v>0.97959183673469385</v>
      </c>
      <c r="V165" s="74">
        <v>0.96124031007751942</v>
      </c>
      <c r="W165" s="52"/>
      <c r="X165" s="52"/>
      <c r="Y165" s="52"/>
    </row>
    <row r="166" spans="1:25" s="10" customFormat="1" hidden="1" x14ac:dyDescent="0.25">
      <c r="A166" s="67"/>
      <c r="B166" s="68" t="s">
        <v>18</v>
      </c>
      <c r="C166" s="78">
        <v>0.94871794871794868</v>
      </c>
      <c r="D166" s="78">
        <v>0.74358974358974361</v>
      </c>
      <c r="E166" s="78">
        <v>0.95652173913043481</v>
      </c>
      <c r="F166" s="78">
        <v>0.88372093023255816</v>
      </c>
      <c r="G166" s="78">
        <v>0.95270270270270274</v>
      </c>
      <c r="H166" s="78">
        <v>1</v>
      </c>
      <c r="I166" s="78">
        <v>0.625</v>
      </c>
      <c r="J166" s="78">
        <v>0.78947368421052633</v>
      </c>
      <c r="K166" s="78">
        <v>0.93333333333333335</v>
      </c>
      <c r="L166" s="78">
        <v>0.95342066957787486</v>
      </c>
      <c r="M166" s="78">
        <v>0.94318181818181823</v>
      </c>
      <c r="N166" s="78">
        <v>0.875</v>
      </c>
      <c r="O166" s="78">
        <v>0.77272727272727271</v>
      </c>
      <c r="P166" s="78">
        <v>0.9</v>
      </c>
      <c r="Q166" s="78">
        <v>1</v>
      </c>
      <c r="R166" s="74">
        <v>0.97142857142857142</v>
      </c>
      <c r="S166" s="74">
        <v>0.9</v>
      </c>
      <c r="T166" s="74">
        <v>0.9</v>
      </c>
      <c r="U166" s="74">
        <v>0.93181818181818177</v>
      </c>
      <c r="V166" s="74">
        <v>0.96710526315789469</v>
      </c>
      <c r="W166" s="52"/>
      <c r="X166" s="52"/>
      <c r="Y166" s="52"/>
    </row>
    <row r="167" spans="1:25" s="10" customFormat="1" hidden="1" x14ac:dyDescent="0.25">
      <c r="A167" s="72"/>
      <c r="B167" s="68" t="s">
        <v>19</v>
      </c>
      <c r="C167" s="78">
        <v>1</v>
      </c>
      <c r="D167" s="78">
        <v>0.91176470588235292</v>
      </c>
      <c r="E167" s="78">
        <v>1</v>
      </c>
      <c r="F167" s="78">
        <v>1</v>
      </c>
      <c r="G167" s="78">
        <v>0.98101265822784811</v>
      </c>
      <c r="H167" s="78">
        <v>0.96923076923076923</v>
      </c>
      <c r="I167" s="78">
        <v>0.68421052631578949</v>
      </c>
      <c r="J167" s="78">
        <v>0.92592592592592593</v>
      </c>
      <c r="K167" s="78">
        <v>0.93264248704663211</v>
      </c>
      <c r="L167" s="78">
        <v>0.95964125560538116</v>
      </c>
      <c r="M167" s="78">
        <v>0.978494623655914</v>
      </c>
      <c r="N167" s="78">
        <v>0.87755102040816324</v>
      </c>
      <c r="O167" s="78">
        <v>0.7931034482758621</v>
      </c>
      <c r="P167" s="78">
        <v>0.93478260869565222</v>
      </c>
      <c r="Q167" s="78">
        <v>0.875</v>
      </c>
      <c r="R167" s="74">
        <v>0.90909090909090906</v>
      </c>
      <c r="S167" s="74">
        <v>0.8666666666666667</v>
      </c>
      <c r="T167" s="74">
        <v>0.95348837209302328</v>
      </c>
      <c r="U167" s="74">
        <v>0.94871794871794868</v>
      </c>
      <c r="V167" s="74">
        <v>0.97457627118644063</v>
      </c>
      <c r="W167" s="52"/>
      <c r="X167" s="52"/>
      <c r="Y167" s="52"/>
    </row>
    <row r="168" spans="1:25" s="10" customFormat="1" hidden="1" x14ac:dyDescent="0.25">
      <c r="A168" s="66"/>
      <c r="B168" s="68" t="s">
        <v>20</v>
      </c>
      <c r="C168" s="78">
        <v>1</v>
      </c>
      <c r="D168" s="78">
        <v>0.79411764705882348</v>
      </c>
      <c r="E168" s="78">
        <v>1</v>
      </c>
      <c r="F168" s="78">
        <v>0.96969696969696972</v>
      </c>
      <c r="G168" s="78">
        <v>0.90647482014388492</v>
      </c>
      <c r="H168" s="78">
        <v>0.96363636363636362</v>
      </c>
      <c r="I168" s="78">
        <v>0.5714285714285714</v>
      </c>
      <c r="J168" s="78">
        <v>0.875</v>
      </c>
      <c r="K168" s="78">
        <v>0.87817258883248728</v>
      </c>
      <c r="L168" s="78">
        <v>0.95454545454545459</v>
      </c>
      <c r="M168" s="78">
        <v>0.97530864197530864</v>
      </c>
      <c r="N168" s="78">
        <v>0.91666666666666663</v>
      </c>
      <c r="O168" s="78">
        <v>0.72727272727272729</v>
      </c>
      <c r="P168" s="78">
        <v>0.93442622950819676</v>
      </c>
      <c r="Q168" s="78">
        <v>0.66666666666666663</v>
      </c>
      <c r="R168" s="74">
        <v>0.97674418604651159</v>
      </c>
      <c r="S168" s="74">
        <v>0.91666666666666663</v>
      </c>
      <c r="T168" s="74">
        <v>0.9</v>
      </c>
      <c r="U168" s="74">
        <v>1</v>
      </c>
      <c r="V168" s="74">
        <v>0.9642857142857143</v>
      </c>
      <c r="W168" s="52"/>
      <c r="X168" s="52"/>
      <c r="Y168" s="52"/>
    </row>
    <row r="169" spans="1:25" s="10" customFormat="1" hidden="1" x14ac:dyDescent="0.25">
      <c r="A169" s="66"/>
      <c r="B169" s="68" t="s">
        <v>21</v>
      </c>
      <c r="C169" s="78">
        <v>1</v>
      </c>
      <c r="D169" s="78">
        <v>0.90909090909090906</v>
      </c>
      <c r="E169" s="78">
        <v>0.96610169491525422</v>
      </c>
      <c r="F169" s="78">
        <v>0.97368421052631582</v>
      </c>
      <c r="G169" s="78">
        <v>0.9642857142857143</v>
      </c>
      <c r="H169" s="78">
        <v>0.97727272727272729</v>
      </c>
      <c r="I169" s="78">
        <v>0.54166666666666663</v>
      </c>
      <c r="J169" s="78">
        <v>0.92307692307692313</v>
      </c>
      <c r="K169" s="78">
        <v>0.9329896907216495</v>
      </c>
      <c r="L169" s="78">
        <v>0.94117647058823528</v>
      </c>
      <c r="M169" s="78">
        <v>0.98765432098765427</v>
      </c>
      <c r="N169" s="78">
        <v>0.85</v>
      </c>
      <c r="O169" s="78">
        <v>0.7857142857142857</v>
      </c>
      <c r="P169" s="78">
        <v>1</v>
      </c>
      <c r="Q169" s="78">
        <v>1</v>
      </c>
      <c r="R169" s="74">
        <v>0.97368421052631582</v>
      </c>
      <c r="S169" s="74">
        <v>0.95238095238095233</v>
      </c>
      <c r="T169" s="74">
        <v>0.95454545454545459</v>
      </c>
      <c r="U169" s="74">
        <v>1</v>
      </c>
      <c r="V169" s="74">
        <v>0.9642857142857143</v>
      </c>
      <c r="W169" s="52"/>
      <c r="X169" s="52"/>
      <c r="Y169" s="52"/>
    </row>
    <row r="170" spans="1:25" s="10" customFormat="1" hidden="1" x14ac:dyDescent="0.25">
      <c r="A170" s="66"/>
      <c r="B170" s="68" t="s">
        <v>22</v>
      </c>
      <c r="C170" s="78">
        <v>0.90909090909090906</v>
      </c>
      <c r="D170" s="78">
        <v>0.90322580645161288</v>
      </c>
      <c r="E170" s="78">
        <v>0.95652173913043481</v>
      </c>
      <c r="F170" s="78">
        <v>1</v>
      </c>
      <c r="G170" s="78">
        <v>0.95588235294117652</v>
      </c>
      <c r="H170" s="78">
        <v>0.97872340425531912</v>
      </c>
      <c r="I170" s="78">
        <v>0.8</v>
      </c>
      <c r="J170" s="78">
        <v>1</v>
      </c>
      <c r="K170" s="78">
        <v>0.94886363636363635</v>
      </c>
      <c r="L170" s="78">
        <v>0.94088669950738912</v>
      </c>
      <c r="M170" s="78">
        <v>0.98360655737704916</v>
      </c>
      <c r="N170" s="78">
        <v>0.83333333333333337</v>
      </c>
      <c r="O170" s="78">
        <v>0.7</v>
      </c>
      <c r="P170" s="78">
        <v>0.95918367346938771</v>
      </c>
      <c r="Q170" s="78">
        <v>1</v>
      </c>
      <c r="R170" s="74">
        <v>0.96330275229357798</v>
      </c>
      <c r="S170" s="74">
        <v>0.84848484848484851</v>
      </c>
      <c r="T170" s="74">
        <v>0.875</v>
      </c>
      <c r="U170" s="74">
        <v>1</v>
      </c>
      <c r="V170" s="74">
        <v>0.98461538461538467</v>
      </c>
      <c r="W170" s="52"/>
      <c r="X170" s="52"/>
      <c r="Y170" s="52"/>
    </row>
    <row r="171" spans="1:25" s="10" customFormat="1" hidden="1" x14ac:dyDescent="0.25">
      <c r="A171" s="71"/>
      <c r="B171" s="70" t="s">
        <v>23</v>
      </c>
      <c r="C171" s="79">
        <v>1</v>
      </c>
      <c r="D171" s="79">
        <v>0.93548387096774188</v>
      </c>
      <c r="E171" s="79">
        <v>0.95588235294117652</v>
      </c>
      <c r="F171" s="79">
        <v>0.91891891891891897</v>
      </c>
      <c r="G171" s="79">
        <v>0.92903225806451617</v>
      </c>
      <c r="H171" s="79">
        <v>0.95918367346938771</v>
      </c>
      <c r="I171" s="79">
        <v>0.58333333333333337</v>
      </c>
      <c r="J171" s="79">
        <v>0.90476190476190477</v>
      </c>
      <c r="K171" s="79">
        <v>0.93087557603686633</v>
      </c>
      <c r="L171" s="79">
        <v>0.94408945686900958</v>
      </c>
      <c r="M171" s="79">
        <v>0.96923076923076923</v>
      </c>
      <c r="N171" s="79">
        <v>0.88</v>
      </c>
      <c r="O171" s="79">
        <v>0.77777777777777779</v>
      </c>
      <c r="P171" s="79">
        <v>0.92063492063492058</v>
      </c>
      <c r="Q171" s="79">
        <v>0.88888888888888884</v>
      </c>
      <c r="R171" s="76">
        <v>0.98198198198198194</v>
      </c>
      <c r="S171" s="76">
        <v>0.8571428571428571</v>
      </c>
      <c r="T171" s="76">
        <v>0.90277777777777779</v>
      </c>
      <c r="U171" s="76">
        <v>1</v>
      </c>
      <c r="V171" s="76">
        <v>0.97435897435897434</v>
      </c>
      <c r="W171" s="52"/>
      <c r="X171" s="52"/>
      <c r="Y171" s="52"/>
    </row>
    <row r="172" spans="1:25" s="221" customFormat="1" x14ac:dyDescent="0.25">
      <c r="A172" s="73">
        <v>2020</v>
      </c>
      <c r="B172" s="68" t="s">
        <v>12</v>
      </c>
      <c r="C172" s="224">
        <v>0.95</v>
      </c>
      <c r="D172" s="224">
        <v>0.91666666666666663</v>
      </c>
      <c r="E172" s="224">
        <v>0.98630136986301364</v>
      </c>
      <c r="F172" s="224">
        <v>0.82608695652173914</v>
      </c>
      <c r="G172" s="224">
        <v>0.96296296296296291</v>
      </c>
      <c r="H172" s="224">
        <v>1</v>
      </c>
      <c r="I172" s="224">
        <v>0.69230769230769229</v>
      </c>
      <c r="J172" s="224">
        <v>0.9285714285714286</v>
      </c>
      <c r="K172" s="224">
        <v>0.94660194174757284</v>
      </c>
      <c r="L172" s="224">
        <v>0.94985673352435529</v>
      </c>
      <c r="M172" s="224">
        <v>0.98936170212765961</v>
      </c>
      <c r="N172" s="224">
        <v>0.95652173913043481</v>
      </c>
      <c r="O172" s="224">
        <v>0.8666666666666667</v>
      </c>
      <c r="P172" s="224">
        <v>0.96610169491525422</v>
      </c>
      <c r="Q172" s="224">
        <v>1</v>
      </c>
      <c r="R172" s="74">
        <v>0.97029702970297027</v>
      </c>
      <c r="S172" s="74">
        <v>0.94117647058823528</v>
      </c>
      <c r="T172" s="74">
        <v>0.8936170212765957</v>
      </c>
      <c r="U172" s="74">
        <v>0.94444444444444442</v>
      </c>
      <c r="V172" s="74">
        <v>0.99130434782608701</v>
      </c>
      <c r="W172" s="52"/>
      <c r="X172" s="52"/>
      <c r="Y172" s="52"/>
    </row>
    <row r="173" spans="1:25" s="221" customFormat="1" x14ac:dyDescent="0.25">
      <c r="A173" s="66"/>
      <c r="B173" s="68" t="s">
        <v>13</v>
      </c>
      <c r="C173" s="249">
        <v>0.90476190476190477</v>
      </c>
      <c r="D173" s="249">
        <v>0.81481481481481477</v>
      </c>
      <c r="E173" s="249">
        <v>1</v>
      </c>
      <c r="F173" s="249">
        <v>1</v>
      </c>
      <c r="G173" s="249">
        <v>0.98639455782312924</v>
      </c>
      <c r="H173" s="249">
        <v>0.9375</v>
      </c>
      <c r="I173" s="249">
        <v>0.72727272727272729</v>
      </c>
      <c r="J173" s="249">
        <v>0.68181818181818177</v>
      </c>
      <c r="K173" s="249">
        <v>0.92391304347826086</v>
      </c>
      <c r="L173" s="249">
        <v>0.95259938837920488</v>
      </c>
      <c r="M173" s="249">
        <v>0.96103896103896103</v>
      </c>
      <c r="N173" s="249">
        <v>0.91176470588235292</v>
      </c>
      <c r="O173" s="249">
        <v>1</v>
      </c>
      <c r="P173" s="249">
        <v>0.90625</v>
      </c>
      <c r="Q173" s="249">
        <v>0.9375</v>
      </c>
      <c r="R173" s="245">
        <v>0.9464285714285714</v>
      </c>
      <c r="S173" s="245">
        <v>0.94736842105263153</v>
      </c>
      <c r="T173" s="245">
        <v>1</v>
      </c>
      <c r="U173" s="245">
        <v>0.90625</v>
      </c>
      <c r="V173" s="245">
        <v>0.95876288659793818</v>
      </c>
      <c r="W173" s="52"/>
      <c r="X173" s="52"/>
      <c r="Y173" s="52"/>
    </row>
    <row r="174" spans="1:25" s="221" customFormat="1" x14ac:dyDescent="0.25">
      <c r="A174" s="66"/>
      <c r="B174" s="68" t="s">
        <v>14</v>
      </c>
      <c r="C174" s="249">
        <v>0.95652173913043481</v>
      </c>
      <c r="D174" s="249">
        <v>0.88</v>
      </c>
      <c r="E174" s="249">
        <v>0.98461538461538467</v>
      </c>
      <c r="F174" s="249">
        <v>0.967741935483871</v>
      </c>
      <c r="G174" s="249">
        <v>0.94174757281553401</v>
      </c>
      <c r="H174" s="249">
        <v>0.97727272727272729</v>
      </c>
      <c r="I174" s="249">
        <v>0.94117647058823528</v>
      </c>
      <c r="J174" s="249">
        <v>0.88235294117647056</v>
      </c>
      <c r="K174" s="249">
        <v>0.89772727272727271</v>
      </c>
      <c r="L174" s="249">
        <v>0.94205298013245031</v>
      </c>
      <c r="M174" s="249">
        <v>0.97222222222222221</v>
      </c>
      <c r="N174" s="249">
        <v>0.91428571428571426</v>
      </c>
      <c r="O174" s="249">
        <v>0.9</v>
      </c>
      <c r="P174" s="249">
        <v>0.91379310344827591</v>
      </c>
      <c r="Q174" s="249">
        <v>1</v>
      </c>
      <c r="R174" s="245">
        <v>0.89814814814814814</v>
      </c>
      <c r="S174" s="245">
        <v>0.96153846153846156</v>
      </c>
      <c r="T174" s="245">
        <v>0.88888888888888884</v>
      </c>
      <c r="U174" s="245">
        <v>1</v>
      </c>
      <c r="V174" s="245">
        <v>0.97297297297297303</v>
      </c>
      <c r="W174" s="52"/>
      <c r="X174" s="52"/>
      <c r="Y174" s="52"/>
    </row>
    <row r="175" spans="1:25" s="221" customFormat="1" x14ac:dyDescent="0.25">
      <c r="A175" s="66"/>
      <c r="B175" s="68" t="s">
        <v>15</v>
      </c>
      <c r="C175" s="224">
        <v>0.95</v>
      </c>
      <c r="D175" s="224">
        <v>0.96153846153846156</v>
      </c>
      <c r="E175" s="224">
        <v>0.95522388059701491</v>
      </c>
      <c r="F175" s="224">
        <v>0.96296296296296291</v>
      </c>
      <c r="G175" s="224">
        <v>0.9098360655737705</v>
      </c>
      <c r="H175" s="224">
        <v>1</v>
      </c>
      <c r="I175" s="224">
        <v>0.9285714285714286</v>
      </c>
      <c r="J175" s="224">
        <v>0.875</v>
      </c>
      <c r="K175" s="224">
        <v>0.87428571428571433</v>
      </c>
      <c r="L175" s="224">
        <v>0.91666666666666663</v>
      </c>
      <c r="M175" s="224">
        <v>0.95454545454545459</v>
      </c>
      <c r="N175" s="224">
        <v>0.80769230769230771</v>
      </c>
      <c r="O175" s="224">
        <v>0.69230769230769229</v>
      </c>
      <c r="P175" s="224">
        <v>0.91111111111111109</v>
      </c>
      <c r="Q175" s="224">
        <v>0.8</v>
      </c>
      <c r="R175" s="74">
        <v>0.80733944954128445</v>
      </c>
      <c r="S175" s="74">
        <v>0.95238095238095233</v>
      </c>
      <c r="T175" s="74">
        <v>0.89189189189189189</v>
      </c>
      <c r="U175" s="74">
        <v>1</v>
      </c>
      <c r="V175" s="74">
        <v>0.95454545454545459</v>
      </c>
      <c r="W175" s="52"/>
      <c r="X175" s="52"/>
      <c r="Y175" s="52"/>
    </row>
    <row r="176" spans="1:25" s="221" customFormat="1" x14ac:dyDescent="0.25">
      <c r="A176" s="66"/>
      <c r="B176" s="68" t="s">
        <v>16</v>
      </c>
      <c r="C176" s="224">
        <v>0.95652173913043481</v>
      </c>
      <c r="D176" s="224">
        <v>0.9285714285714286</v>
      </c>
      <c r="E176" s="224">
        <v>1</v>
      </c>
      <c r="F176" s="224">
        <v>0.95348837209302328</v>
      </c>
      <c r="G176" s="224">
        <v>0.94890510948905105</v>
      </c>
      <c r="H176" s="224">
        <v>0.9821428571428571</v>
      </c>
      <c r="I176" s="224">
        <v>0.74193548387096775</v>
      </c>
      <c r="J176" s="224">
        <v>0.86956521739130432</v>
      </c>
      <c r="K176" s="224">
        <v>0.84</v>
      </c>
      <c r="L176" s="224">
        <v>0.92845528455284554</v>
      </c>
      <c r="M176" s="224">
        <v>0.97560975609756095</v>
      </c>
      <c r="N176" s="224">
        <v>0.91304347826086951</v>
      </c>
      <c r="O176" s="224">
        <v>0.83333333333333337</v>
      </c>
      <c r="P176" s="224">
        <v>0.88135593220338981</v>
      </c>
      <c r="Q176" s="224">
        <v>1</v>
      </c>
      <c r="R176" s="74">
        <v>0.85245901639344257</v>
      </c>
      <c r="S176" s="74">
        <v>0.88461538461538458</v>
      </c>
      <c r="T176" s="74">
        <v>0.79629629629629628</v>
      </c>
      <c r="U176" s="74">
        <v>0.94285714285714284</v>
      </c>
      <c r="V176" s="74">
        <v>0.94615384615384612</v>
      </c>
      <c r="W176" s="52"/>
      <c r="X176" s="52"/>
      <c r="Y176" s="52"/>
    </row>
    <row r="177" spans="1:25" s="221" customFormat="1" x14ac:dyDescent="0.25">
      <c r="A177" s="66"/>
      <c r="B177" s="68" t="s">
        <v>17</v>
      </c>
      <c r="C177" s="224">
        <v>1</v>
      </c>
      <c r="D177" s="224">
        <v>0.90476190476190477</v>
      </c>
      <c r="E177" s="224">
        <v>0.95652173913043481</v>
      </c>
      <c r="F177" s="224">
        <v>0.9375</v>
      </c>
      <c r="G177" s="224">
        <v>0.97080291970802923</v>
      </c>
      <c r="H177" s="224">
        <v>0.98611111111111116</v>
      </c>
      <c r="I177" s="224">
        <v>0.95454545454545459</v>
      </c>
      <c r="J177" s="224">
        <v>0.83870967741935487</v>
      </c>
      <c r="K177" s="224">
        <v>0.93181818181818177</v>
      </c>
      <c r="L177" s="224">
        <v>0.96339677891654463</v>
      </c>
      <c r="M177" s="224">
        <v>0.98837209302325579</v>
      </c>
      <c r="N177" s="224">
        <v>0.87804878048780488</v>
      </c>
      <c r="O177" s="224">
        <v>0.7142857142857143</v>
      </c>
      <c r="P177" s="224">
        <v>0.94915254237288138</v>
      </c>
      <c r="Q177" s="224">
        <v>0.82352941176470584</v>
      </c>
      <c r="R177" s="74">
        <v>0.97222222222222221</v>
      </c>
      <c r="S177" s="74">
        <v>0.967741935483871</v>
      </c>
      <c r="T177" s="74">
        <v>0.95454545454545459</v>
      </c>
      <c r="U177" s="74">
        <v>1</v>
      </c>
      <c r="V177" s="74">
        <v>0.98412698412698407</v>
      </c>
      <c r="W177" s="52"/>
      <c r="X177" s="52"/>
      <c r="Y177" s="52"/>
    </row>
    <row r="178" spans="1:25" s="221" customFormat="1" x14ac:dyDescent="0.25">
      <c r="A178" s="66"/>
      <c r="B178" s="68" t="s">
        <v>18</v>
      </c>
      <c r="C178" s="224">
        <v>1</v>
      </c>
      <c r="D178" s="224">
        <v>0.96875</v>
      </c>
      <c r="E178" s="224">
        <v>1</v>
      </c>
      <c r="F178" s="224">
        <v>0.96969696969696972</v>
      </c>
      <c r="G178" s="224">
        <v>0.98473282442748089</v>
      </c>
      <c r="H178" s="224">
        <v>0.96721311475409832</v>
      </c>
      <c r="I178" s="224">
        <v>0.7857142857142857</v>
      </c>
      <c r="J178" s="224">
        <v>1</v>
      </c>
      <c r="K178" s="224">
        <v>0.92753623188405798</v>
      </c>
      <c r="L178" s="224">
        <v>0.96656534954407292</v>
      </c>
      <c r="M178" s="224">
        <v>0.92553191489361697</v>
      </c>
      <c r="N178" s="224">
        <v>0.88</v>
      </c>
      <c r="O178" s="224">
        <v>0.76190476190476186</v>
      </c>
      <c r="P178" s="224">
        <v>0.86538461538461542</v>
      </c>
      <c r="Q178" s="224">
        <v>0.83333333333333337</v>
      </c>
      <c r="R178" s="74">
        <v>0.96296296296296291</v>
      </c>
      <c r="S178" s="74">
        <v>0.91304347826086951</v>
      </c>
      <c r="T178" s="74">
        <v>0.94736842105263153</v>
      </c>
      <c r="U178" s="74">
        <v>0.9375</v>
      </c>
      <c r="V178" s="74">
        <v>0.98726114649681529</v>
      </c>
      <c r="W178" s="52"/>
      <c r="X178" s="52"/>
      <c r="Y178" s="52"/>
    </row>
    <row r="179" spans="1:25" s="221" customFormat="1" x14ac:dyDescent="0.25">
      <c r="A179" s="66"/>
      <c r="B179" s="68" t="s">
        <v>19</v>
      </c>
      <c r="C179" s="224">
        <v>0.95833333333333337</v>
      </c>
      <c r="D179" s="224">
        <v>0.83870967741935487</v>
      </c>
      <c r="E179" s="224">
        <v>0.98666666666666669</v>
      </c>
      <c r="F179" s="224">
        <v>0.91428571428571426</v>
      </c>
      <c r="G179" s="224">
        <v>0.96644295302013428</v>
      </c>
      <c r="H179" s="224">
        <v>0.98333333333333328</v>
      </c>
      <c r="I179" s="224">
        <v>0.73684210526315785</v>
      </c>
      <c r="J179" s="224">
        <v>0.78787878787878785</v>
      </c>
      <c r="K179" s="224">
        <v>0.94202898550724634</v>
      </c>
      <c r="L179" s="224">
        <v>0.95167785234899327</v>
      </c>
      <c r="M179" s="224">
        <v>0.9042553191489362</v>
      </c>
      <c r="N179" s="224">
        <v>0.87096774193548387</v>
      </c>
      <c r="O179" s="224">
        <v>0.8</v>
      </c>
      <c r="P179" s="224">
        <v>0.87012987012987009</v>
      </c>
      <c r="Q179" s="224">
        <v>0.90909090909090906</v>
      </c>
      <c r="R179" s="74">
        <v>0.96747967479674801</v>
      </c>
      <c r="S179" s="74">
        <v>0.68181818181818177</v>
      </c>
      <c r="T179" s="74">
        <v>0.91666666666666663</v>
      </c>
      <c r="U179" s="74">
        <v>0.97959183673469385</v>
      </c>
      <c r="V179" s="74">
        <v>0.93877551020408168</v>
      </c>
      <c r="W179" s="52"/>
      <c r="X179" s="52"/>
      <c r="Y179" s="52"/>
    </row>
    <row r="180" spans="1:25" s="221" customFormat="1" x14ac:dyDescent="0.25">
      <c r="A180" s="66"/>
      <c r="B180" s="68" t="s">
        <v>20</v>
      </c>
      <c r="C180" s="224">
        <v>0.9285714285714286</v>
      </c>
      <c r="D180" s="224">
        <v>0.875</v>
      </c>
      <c r="E180" s="224">
        <v>1</v>
      </c>
      <c r="F180" s="224">
        <v>0.967741935483871</v>
      </c>
      <c r="G180" s="224">
        <v>0.95744680851063835</v>
      </c>
      <c r="H180" s="224">
        <v>0.96296296296296291</v>
      </c>
      <c r="I180" s="224">
        <v>0.64</v>
      </c>
      <c r="J180" s="224">
        <v>0.93548387096774188</v>
      </c>
      <c r="K180" s="224">
        <v>0.91666666666666663</v>
      </c>
      <c r="L180" s="224">
        <v>0.95152354570637121</v>
      </c>
      <c r="M180" s="224">
        <v>0.93478260869565222</v>
      </c>
      <c r="N180" s="224">
        <v>0.73529411764705888</v>
      </c>
      <c r="O180" s="224">
        <v>0.66666666666666663</v>
      </c>
      <c r="P180" s="224">
        <v>0.88405797101449279</v>
      </c>
      <c r="Q180" s="224">
        <v>0.9375</v>
      </c>
      <c r="R180" s="74">
        <v>0.89523809523809528</v>
      </c>
      <c r="S180" s="74">
        <v>0.94736842105263153</v>
      </c>
      <c r="T180" s="74">
        <v>0.92063492063492058</v>
      </c>
      <c r="U180" s="74">
        <v>0.97619047619047616</v>
      </c>
      <c r="V180" s="74">
        <v>0.94927536231884058</v>
      </c>
      <c r="W180" s="52"/>
      <c r="X180" s="52"/>
      <c r="Y180" s="52"/>
    </row>
    <row r="181" spans="1:25" s="221" customFormat="1" x14ac:dyDescent="0.25">
      <c r="A181" s="66"/>
      <c r="B181" s="68" t="s">
        <v>21</v>
      </c>
      <c r="C181" s="224">
        <v>1</v>
      </c>
      <c r="D181" s="224">
        <v>0.92307692307692313</v>
      </c>
      <c r="E181" s="224">
        <v>1</v>
      </c>
      <c r="F181" s="224">
        <v>0.96666666666666667</v>
      </c>
      <c r="G181" s="224">
        <v>0.92592592592592593</v>
      </c>
      <c r="H181" s="224">
        <v>0.97499999999999998</v>
      </c>
      <c r="I181" s="224">
        <v>0.72727272727272729</v>
      </c>
      <c r="J181" s="224">
        <v>0.94444444444444442</v>
      </c>
      <c r="K181" s="224">
        <v>0.92376681614349776</v>
      </c>
      <c r="L181" s="224">
        <v>0.94518518518518524</v>
      </c>
      <c r="M181" s="224">
        <v>0.9509803921568627</v>
      </c>
      <c r="N181" s="224">
        <v>0.88461538461538458</v>
      </c>
      <c r="O181" s="224">
        <v>0.7142857142857143</v>
      </c>
      <c r="P181" s="224">
        <v>0.86111111111111116</v>
      </c>
      <c r="Q181" s="224">
        <v>0.91666666666666663</v>
      </c>
      <c r="R181" s="74">
        <v>0.92592592592592593</v>
      </c>
      <c r="S181" s="74">
        <v>0.82352941176470584</v>
      </c>
      <c r="T181" s="74">
        <v>0.91111111111111109</v>
      </c>
      <c r="U181" s="74">
        <v>1</v>
      </c>
      <c r="V181" s="74">
        <v>0.98709677419354835</v>
      </c>
      <c r="W181" s="52"/>
      <c r="X181" s="52"/>
      <c r="Y181" s="52"/>
    </row>
    <row r="182" spans="1:25" s="221" customFormat="1" x14ac:dyDescent="0.25">
      <c r="A182" s="66"/>
      <c r="B182" s="68" t="s">
        <v>22</v>
      </c>
      <c r="C182" s="224">
        <v>1</v>
      </c>
      <c r="D182" s="224">
        <v>0.875</v>
      </c>
      <c r="E182" s="224">
        <v>1</v>
      </c>
      <c r="F182" s="224">
        <v>1</v>
      </c>
      <c r="G182" s="224">
        <v>0.97916666666666663</v>
      </c>
      <c r="H182" s="224">
        <v>1</v>
      </c>
      <c r="I182" s="224">
        <v>0.76190476190476186</v>
      </c>
      <c r="J182" s="224">
        <v>0.94594594594594594</v>
      </c>
      <c r="K182" s="224">
        <v>0.96984924623115576</v>
      </c>
      <c r="L182" s="224">
        <v>0.95943837753510142</v>
      </c>
      <c r="M182" s="224">
        <v>0.98684210526315785</v>
      </c>
      <c r="N182" s="224">
        <v>0.85365853658536583</v>
      </c>
      <c r="O182" s="224">
        <v>0.8</v>
      </c>
      <c r="P182" s="224">
        <v>0.94117647058823528</v>
      </c>
      <c r="Q182" s="224">
        <v>0.8</v>
      </c>
      <c r="R182" s="74">
        <v>0.93478260869565222</v>
      </c>
      <c r="S182" s="74">
        <v>0.8571428571428571</v>
      </c>
      <c r="T182" s="74">
        <v>0.9</v>
      </c>
      <c r="U182" s="74">
        <v>1</v>
      </c>
      <c r="V182" s="74">
        <v>0.98581560283687941</v>
      </c>
      <c r="W182" s="52"/>
      <c r="X182" s="52"/>
      <c r="Y182" s="52"/>
    </row>
    <row r="183" spans="1:25" s="221" customFormat="1" x14ac:dyDescent="0.25">
      <c r="A183" s="71"/>
      <c r="B183" s="70" t="s">
        <v>23</v>
      </c>
      <c r="C183" s="79">
        <v>0.96153846153846156</v>
      </c>
      <c r="D183" s="79">
        <v>0.8125</v>
      </c>
      <c r="E183" s="79">
        <v>0.96103896103896103</v>
      </c>
      <c r="F183" s="79">
        <v>0.93333333333333335</v>
      </c>
      <c r="G183" s="79">
        <v>0.90196078431372551</v>
      </c>
      <c r="H183" s="79">
        <v>0.93442622950819676</v>
      </c>
      <c r="I183" s="79">
        <v>0.68421052631578949</v>
      </c>
      <c r="J183" s="79">
        <v>0.88888888888888884</v>
      </c>
      <c r="K183" s="79">
        <v>0.87254901960784315</v>
      </c>
      <c r="L183" s="79">
        <v>0.95868945868945865</v>
      </c>
      <c r="M183" s="79">
        <v>0.9882352941176471</v>
      </c>
      <c r="N183" s="79">
        <v>0.84210526315789469</v>
      </c>
      <c r="O183" s="79">
        <v>0.75</v>
      </c>
      <c r="P183" s="79">
        <v>0.82608695652173914</v>
      </c>
      <c r="Q183" s="79">
        <v>0.91666666666666663</v>
      </c>
      <c r="R183" s="76">
        <v>0.93650793650793651</v>
      </c>
      <c r="S183" s="76">
        <v>0.86363636363636365</v>
      </c>
      <c r="T183" s="76">
        <v>0.96363636363636362</v>
      </c>
      <c r="U183" s="76">
        <v>0.97674418604651159</v>
      </c>
      <c r="V183" s="76">
        <v>0.96855345911949686</v>
      </c>
      <c r="W183" s="52"/>
      <c r="X183" s="52"/>
      <c r="Y183" s="52"/>
    </row>
    <row r="184" spans="1:25" s="256" customFormat="1" x14ac:dyDescent="0.25">
      <c r="A184" s="73">
        <v>2021</v>
      </c>
      <c r="B184" s="68" t="s">
        <v>12</v>
      </c>
      <c r="C184" s="224">
        <v>0.96</v>
      </c>
      <c r="D184" s="224">
        <v>0.88888888888888884</v>
      </c>
      <c r="E184" s="224">
        <v>0.98989898989898994</v>
      </c>
      <c r="F184" s="224">
        <v>0.96875</v>
      </c>
      <c r="G184" s="224">
        <v>0.97350993377483441</v>
      </c>
      <c r="H184" s="224">
        <v>0.95918367346938771</v>
      </c>
      <c r="I184" s="224">
        <v>0.80769230769230771</v>
      </c>
      <c r="J184" s="224">
        <v>0.8928571428571429</v>
      </c>
      <c r="K184" s="224">
        <v>0.87309644670050757</v>
      </c>
      <c r="L184" s="224">
        <v>0.96768982229402267</v>
      </c>
      <c r="M184" s="224">
        <v>0.95876288659793818</v>
      </c>
      <c r="N184" s="224">
        <v>0.95121951219512191</v>
      </c>
      <c r="O184" s="224">
        <v>0.66666666666666663</v>
      </c>
      <c r="P184" s="224">
        <v>0.92207792207792205</v>
      </c>
      <c r="Q184" s="224">
        <v>0.90909090909090906</v>
      </c>
      <c r="R184" s="74">
        <v>0.95652173913043481</v>
      </c>
      <c r="S184" s="74">
        <v>0.84615384615384615</v>
      </c>
      <c r="T184" s="74">
        <v>0.93243243243243246</v>
      </c>
      <c r="U184" s="74">
        <v>0.9</v>
      </c>
      <c r="V184" s="74">
        <v>0.95652173913043481</v>
      </c>
      <c r="W184" s="52"/>
      <c r="X184" s="52"/>
      <c r="Y184" s="52"/>
    </row>
    <row r="185" spans="1:25" s="256" customFormat="1" x14ac:dyDescent="0.25">
      <c r="A185" s="66"/>
      <c r="B185" s="68" t="s">
        <v>13</v>
      </c>
      <c r="C185" s="224">
        <v>0.92</v>
      </c>
      <c r="D185" s="224">
        <v>0.86956521739130432</v>
      </c>
      <c r="E185" s="224">
        <v>0.98701298701298701</v>
      </c>
      <c r="F185" s="224">
        <v>0.94736842105263153</v>
      </c>
      <c r="G185" s="224">
        <v>0.98611111111111116</v>
      </c>
      <c r="H185" s="224">
        <v>0.97777777777777775</v>
      </c>
      <c r="I185" s="224">
        <v>0.75</v>
      </c>
      <c r="J185" s="224">
        <v>0.75</v>
      </c>
      <c r="K185" s="224">
        <v>0.91707317073170735</v>
      </c>
      <c r="L185" s="224">
        <v>0.95860927152317876</v>
      </c>
      <c r="M185" s="224">
        <v>0.97297297297297303</v>
      </c>
      <c r="N185" s="224">
        <v>0.8571428571428571</v>
      </c>
      <c r="O185" s="224">
        <v>0.73684210526315785</v>
      </c>
      <c r="P185" s="224">
        <v>0.9285714285714286</v>
      </c>
      <c r="Q185" s="224">
        <v>1</v>
      </c>
      <c r="R185" s="74">
        <v>0.95833333333333337</v>
      </c>
      <c r="S185" s="74">
        <v>0.86363636363636365</v>
      </c>
      <c r="T185" s="74">
        <v>0.92727272727272725</v>
      </c>
      <c r="U185" s="74">
        <v>1</v>
      </c>
      <c r="V185" s="74">
        <v>0.95522388059701491</v>
      </c>
      <c r="W185" s="52"/>
      <c r="X185" s="52"/>
      <c r="Y185" s="52"/>
    </row>
    <row r="186" spans="1:25" s="256" customFormat="1" x14ac:dyDescent="0.25">
      <c r="A186" s="66"/>
      <c r="B186" s="68" t="s">
        <v>14</v>
      </c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74"/>
      <c r="S186" s="74"/>
      <c r="T186" s="74"/>
      <c r="U186" s="74"/>
      <c r="V186" s="74"/>
      <c r="W186" s="52"/>
      <c r="X186" s="52"/>
      <c r="Y186" s="52"/>
    </row>
    <row r="187" spans="1:25" s="256" customFormat="1" x14ac:dyDescent="0.25">
      <c r="A187" s="66"/>
      <c r="B187" s="68" t="s">
        <v>15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74"/>
      <c r="S187" s="74"/>
      <c r="T187" s="74"/>
      <c r="U187" s="74"/>
      <c r="V187" s="74"/>
      <c r="W187" s="52"/>
      <c r="X187" s="52"/>
      <c r="Y187" s="52"/>
    </row>
    <row r="188" spans="1:25" s="256" customFormat="1" x14ac:dyDescent="0.25">
      <c r="A188" s="66"/>
      <c r="B188" s="68" t="s">
        <v>16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74"/>
      <c r="S188" s="74"/>
      <c r="T188" s="74"/>
      <c r="U188" s="74"/>
      <c r="V188" s="74"/>
      <c r="W188" s="52"/>
      <c r="X188" s="52"/>
      <c r="Y188" s="52"/>
    </row>
    <row r="189" spans="1:25" s="256" customFormat="1" x14ac:dyDescent="0.25">
      <c r="A189" s="66"/>
      <c r="B189" s="68" t="s">
        <v>17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74"/>
      <c r="S189" s="74"/>
      <c r="T189" s="74"/>
      <c r="U189" s="74"/>
      <c r="V189" s="74"/>
      <c r="W189" s="52"/>
      <c r="X189" s="52"/>
      <c r="Y189" s="52"/>
    </row>
    <row r="190" spans="1:25" s="256" customFormat="1" x14ac:dyDescent="0.25">
      <c r="A190" s="66"/>
      <c r="B190" s="68" t="s">
        <v>18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74"/>
      <c r="S190" s="74"/>
      <c r="T190" s="74"/>
      <c r="U190" s="74"/>
      <c r="V190" s="74"/>
      <c r="W190" s="52"/>
      <c r="X190" s="52"/>
      <c r="Y190" s="52"/>
    </row>
    <row r="191" spans="1:25" s="256" customFormat="1" x14ac:dyDescent="0.25">
      <c r="A191" s="66"/>
      <c r="B191" s="68" t="s">
        <v>19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74"/>
      <c r="S191" s="74"/>
      <c r="T191" s="74"/>
      <c r="U191" s="74"/>
      <c r="V191" s="74"/>
      <c r="W191" s="52"/>
      <c r="X191" s="52"/>
      <c r="Y191" s="52"/>
    </row>
    <row r="192" spans="1:25" s="256" customFormat="1" x14ac:dyDescent="0.25">
      <c r="A192" s="66"/>
      <c r="B192" s="68" t="s">
        <v>20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74"/>
      <c r="S192" s="74"/>
      <c r="T192" s="74"/>
      <c r="U192" s="74"/>
      <c r="V192" s="74"/>
      <c r="W192" s="52"/>
      <c r="X192" s="52"/>
      <c r="Y192" s="52"/>
    </row>
    <row r="193" spans="1:25" s="256" customFormat="1" x14ac:dyDescent="0.25">
      <c r="A193" s="66"/>
      <c r="B193" s="68" t="s">
        <v>21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74"/>
      <c r="S193" s="74"/>
      <c r="T193" s="74"/>
      <c r="U193" s="74"/>
      <c r="V193" s="74"/>
      <c r="W193" s="52"/>
      <c r="X193" s="52"/>
      <c r="Y193" s="52"/>
    </row>
    <row r="194" spans="1:25" s="256" customFormat="1" x14ac:dyDescent="0.25">
      <c r="A194" s="66"/>
      <c r="B194" s="68" t="s">
        <v>22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74"/>
      <c r="S194" s="74"/>
      <c r="T194" s="74"/>
      <c r="U194" s="74"/>
      <c r="V194" s="74"/>
      <c r="W194" s="52"/>
      <c r="X194" s="52"/>
      <c r="Y194" s="52"/>
    </row>
    <row r="195" spans="1:25" s="256" customFormat="1" x14ac:dyDescent="0.25">
      <c r="A195" s="66"/>
      <c r="B195" s="68" t="s">
        <v>23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74"/>
      <c r="S195" s="74"/>
      <c r="T195" s="74"/>
      <c r="U195" s="74"/>
      <c r="V195" s="74"/>
      <c r="W195" s="52"/>
      <c r="X195" s="52"/>
      <c r="Y195" s="52"/>
    </row>
    <row r="196" spans="1:25" s="10" customFormat="1" ht="30" customHeight="1" x14ac:dyDescent="0.25">
      <c r="A196" s="64" t="s">
        <v>125</v>
      </c>
      <c r="B196" s="65" t="s">
        <v>124</v>
      </c>
      <c r="C196" s="80">
        <v>0.94890510948905105</v>
      </c>
      <c r="D196" s="80">
        <v>0.89005235602094246</v>
      </c>
      <c r="E196" s="80">
        <v>0.98448519040902682</v>
      </c>
      <c r="F196" s="80">
        <v>0.95549738219895286</v>
      </c>
      <c r="G196" s="80">
        <v>0.91391585760517802</v>
      </c>
      <c r="H196" s="80">
        <v>0.97272727272727277</v>
      </c>
      <c r="I196" s="80">
        <v>0.69736842105263153</v>
      </c>
      <c r="J196" s="80">
        <v>0.89147286821705429</v>
      </c>
      <c r="K196" s="80">
        <v>0.89324191968658173</v>
      </c>
      <c r="L196" s="80">
        <v>0.92648665522085216</v>
      </c>
      <c r="M196" s="80">
        <v>0.95945945945945943</v>
      </c>
      <c r="N196" s="80">
        <v>0.84265010351966874</v>
      </c>
      <c r="O196" s="80">
        <v>0.78735632183908044</v>
      </c>
      <c r="P196" s="80">
        <v>0.88905775075987847</v>
      </c>
      <c r="Q196" s="80">
        <v>0.89830508474576276</v>
      </c>
      <c r="R196" s="81">
        <v>0.88193832599118938</v>
      </c>
      <c r="S196" s="81">
        <v>0.9291666666666667</v>
      </c>
      <c r="T196" s="81">
        <v>0.90666666666666662</v>
      </c>
      <c r="U196" s="81">
        <v>0.98469387755102045</v>
      </c>
      <c r="V196" s="81">
        <v>0.96762048192771088</v>
      </c>
      <c r="W196" s="52"/>
      <c r="X196" s="52"/>
      <c r="Y196" s="52"/>
    </row>
    <row r="197" spans="1:25" s="10" customFormat="1" ht="30" customHeight="1" x14ac:dyDescent="0.25">
      <c r="A197" s="55"/>
      <c r="B197" s="55" t="s">
        <v>48</v>
      </c>
      <c r="C197" s="201">
        <v>0.96341463414634143</v>
      </c>
      <c r="D197" s="201">
        <v>0.87804878048780488</v>
      </c>
      <c r="E197" s="201">
        <v>0.97875354107648727</v>
      </c>
      <c r="F197" s="201">
        <v>0.95128939828080228</v>
      </c>
      <c r="G197" s="201">
        <v>0.93145869947275928</v>
      </c>
      <c r="H197" s="201">
        <v>0.97089397089397089</v>
      </c>
      <c r="I197" s="201">
        <v>0.7</v>
      </c>
      <c r="J197" s="201">
        <v>0.88749999999999996</v>
      </c>
      <c r="K197" s="201">
        <v>0.90849976776590802</v>
      </c>
      <c r="L197" s="201">
        <v>0.93088277036616518</v>
      </c>
      <c r="M197" s="201">
        <v>0.95976331360946743</v>
      </c>
      <c r="N197" s="201">
        <v>0.87029288702928875</v>
      </c>
      <c r="O197" s="201">
        <v>0.79729729729729726</v>
      </c>
      <c r="P197" s="201">
        <v>0.884080370942813</v>
      </c>
      <c r="Q197" s="75">
        <v>0.88372093023255816</v>
      </c>
      <c r="R197" s="74">
        <v>0.90880253766851704</v>
      </c>
      <c r="S197" s="74">
        <v>0.92276422764227639</v>
      </c>
      <c r="T197" s="74">
        <v>0.91390728476821192</v>
      </c>
      <c r="U197" s="74">
        <v>0.97387173396674587</v>
      </c>
      <c r="V197" s="74">
        <v>0.96299093655589119</v>
      </c>
      <c r="W197" s="52"/>
      <c r="X197" s="52"/>
      <c r="Y197" s="52"/>
    </row>
    <row r="198" spans="1:25" s="212" customFormat="1" ht="30" customHeight="1" x14ac:dyDescent="0.25">
      <c r="A198" s="55"/>
      <c r="B198" s="55" t="s">
        <v>200</v>
      </c>
      <c r="C198" s="201">
        <v>0.96691176470588236</v>
      </c>
      <c r="D198" s="201">
        <v>0.850828729281768</v>
      </c>
      <c r="E198" s="201">
        <v>0.97988165680473371</v>
      </c>
      <c r="F198" s="201">
        <v>0.94067796610169496</v>
      </c>
      <c r="G198" s="201">
        <v>0.95664909197422376</v>
      </c>
      <c r="H198" s="201">
        <v>0.977491961414791</v>
      </c>
      <c r="I198" s="201">
        <v>0.66504854368932043</v>
      </c>
      <c r="J198" s="201">
        <v>0.87951807228915657</v>
      </c>
      <c r="K198" s="201">
        <v>0.92668112798264646</v>
      </c>
      <c r="L198" s="201">
        <v>0.94956997654417519</v>
      </c>
      <c r="M198" s="201">
        <v>0.97649572649572647</v>
      </c>
      <c r="N198" s="201">
        <v>0.8936170212765957</v>
      </c>
      <c r="O198" s="201">
        <v>0.80346820809248554</v>
      </c>
      <c r="P198" s="201">
        <v>0.93500738552437224</v>
      </c>
      <c r="Q198" s="75">
        <v>0.90909090909090906</v>
      </c>
      <c r="R198" s="74">
        <v>0.9456434852118305</v>
      </c>
      <c r="S198" s="74">
        <v>0.90243902439024393</v>
      </c>
      <c r="T198" s="74">
        <v>0.90327868852459015</v>
      </c>
      <c r="U198" s="74">
        <v>0.9732142857142857</v>
      </c>
      <c r="V198" s="74">
        <v>0.96888260254596892</v>
      </c>
      <c r="W198" s="52"/>
      <c r="X198" s="52"/>
      <c r="Y198" s="52"/>
    </row>
    <row r="199" spans="1:25" s="10" customFormat="1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6"/>
      <c r="S199" s="56"/>
      <c r="T199" s="56"/>
      <c r="U199" s="56"/>
      <c r="V199" s="56"/>
      <c r="W199" s="52"/>
      <c r="X199" s="52"/>
      <c r="Y199" s="52"/>
    </row>
    <row r="200" spans="1:25" s="17" customFormat="1" ht="30.75" customHeight="1" x14ac:dyDescent="0.25">
      <c r="A200" s="226" t="s">
        <v>102</v>
      </c>
      <c r="B200" s="227"/>
      <c r="C200" s="227" t="s">
        <v>103</v>
      </c>
      <c r="D200" s="227" t="s">
        <v>104</v>
      </c>
      <c r="E200" s="227" t="s">
        <v>105</v>
      </c>
      <c r="F200" s="227" t="s">
        <v>236</v>
      </c>
      <c r="G200" s="227" t="s">
        <v>106</v>
      </c>
      <c r="H200" s="227" t="s">
        <v>107</v>
      </c>
      <c r="I200" s="227" t="s">
        <v>108</v>
      </c>
      <c r="J200" s="227" t="s">
        <v>109</v>
      </c>
      <c r="K200" s="227" t="s">
        <v>110</v>
      </c>
      <c r="L200" s="228" t="s">
        <v>111</v>
      </c>
      <c r="M200" s="228" t="s">
        <v>123</v>
      </c>
      <c r="N200" s="228" t="s">
        <v>112</v>
      </c>
      <c r="O200" s="228" t="s">
        <v>113</v>
      </c>
      <c r="P200" s="228" t="s">
        <v>114</v>
      </c>
      <c r="Q200" s="228" t="s">
        <v>115</v>
      </c>
      <c r="R200" s="228" t="s">
        <v>116</v>
      </c>
      <c r="S200" s="228" t="s">
        <v>117</v>
      </c>
      <c r="T200" s="228" t="s">
        <v>118</v>
      </c>
      <c r="U200" s="228" t="s">
        <v>119</v>
      </c>
      <c r="V200" s="228" t="s">
        <v>120</v>
      </c>
      <c r="W200" s="18"/>
      <c r="X200" s="18"/>
      <c r="Y200" s="18"/>
    </row>
    <row r="201" spans="1:25" s="10" customFormat="1" hidden="1" x14ac:dyDescent="0.25">
      <c r="A201" s="57" t="s">
        <v>11</v>
      </c>
      <c r="B201" s="58" t="s">
        <v>12</v>
      </c>
      <c r="C201" s="74">
        <v>0.93333333333333335</v>
      </c>
      <c r="D201" s="74">
        <v>0.72</v>
      </c>
      <c r="E201" s="74">
        <v>0.8571428571428571</v>
      </c>
      <c r="F201" s="74">
        <v>0.93333333333333335</v>
      </c>
      <c r="G201" s="74">
        <v>0.89830508474576276</v>
      </c>
      <c r="H201" s="74">
        <v>0.93761814744801508</v>
      </c>
      <c r="I201" s="74">
        <v>0.88888888888888884</v>
      </c>
      <c r="J201" s="74">
        <v>0.93023255813953487</v>
      </c>
      <c r="K201" s="74">
        <v>0.77272727272727271</v>
      </c>
      <c r="L201" s="74">
        <v>0.67647058823529416</v>
      </c>
      <c r="M201" s="74">
        <v>0.86206896551724133</v>
      </c>
      <c r="N201" s="74">
        <v>0.8666666666666667</v>
      </c>
      <c r="O201" s="74">
        <v>0.97560975609756095</v>
      </c>
      <c r="P201" s="74">
        <v>0.94594594594594594</v>
      </c>
      <c r="Q201" s="74">
        <v>0.9550561797752809</v>
      </c>
      <c r="R201" s="74">
        <v>0.94594594594594594</v>
      </c>
      <c r="S201" s="74">
        <v>0.94117647058823528</v>
      </c>
      <c r="T201" s="74">
        <v>0.88888888888888884</v>
      </c>
      <c r="U201" s="74">
        <v>1</v>
      </c>
      <c r="V201" s="74">
        <v>0.9296875</v>
      </c>
      <c r="W201" s="52"/>
      <c r="X201" s="52"/>
      <c r="Y201" s="52"/>
    </row>
    <row r="202" spans="1:25" s="10" customFormat="1" hidden="1" x14ac:dyDescent="0.25">
      <c r="A202" s="57"/>
      <c r="B202" s="58" t="s">
        <v>13</v>
      </c>
      <c r="C202" s="74">
        <v>0.95</v>
      </c>
      <c r="D202" s="74">
        <v>0.96</v>
      </c>
      <c r="E202" s="74">
        <v>1</v>
      </c>
      <c r="F202" s="74">
        <v>1</v>
      </c>
      <c r="G202" s="74">
        <v>0.87179487179487181</v>
      </c>
      <c r="H202" s="74">
        <v>0.95100222717149219</v>
      </c>
      <c r="I202" s="74">
        <v>0.94736842105263153</v>
      </c>
      <c r="J202" s="74">
        <v>0.90909090909090906</v>
      </c>
      <c r="K202" s="74">
        <v>0.75</v>
      </c>
      <c r="L202" s="74">
        <v>0.78787878787878785</v>
      </c>
      <c r="M202" s="74">
        <v>0.92307692307692313</v>
      </c>
      <c r="N202" s="74">
        <v>0.94117647058823528</v>
      </c>
      <c r="O202" s="74">
        <v>0.94594594594594594</v>
      </c>
      <c r="P202" s="74">
        <v>0.875</v>
      </c>
      <c r="Q202" s="74">
        <v>0.98571428571428577</v>
      </c>
      <c r="R202" s="74">
        <v>0.95454545454545459</v>
      </c>
      <c r="S202" s="74">
        <v>0.85</v>
      </c>
      <c r="T202" s="74">
        <v>0.93333333333333335</v>
      </c>
      <c r="U202" s="74">
        <v>1</v>
      </c>
      <c r="V202" s="74">
        <v>0.92063492063492058</v>
      </c>
      <c r="W202" s="52"/>
      <c r="X202" s="52"/>
      <c r="Y202" s="52"/>
    </row>
    <row r="203" spans="1:25" s="10" customFormat="1" hidden="1" x14ac:dyDescent="0.25">
      <c r="A203" s="57"/>
      <c r="B203" s="58" t="s">
        <v>14</v>
      </c>
      <c r="C203" s="74">
        <v>0.77777777777777779</v>
      </c>
      <c r="D203" s="74">
        <v>0.70833333333333337</v>
      </c>
      <c r="E203" s="74">
        <v>1</v>
      </c>
      <c r="F203" s="74">
        <v>0.90909090909090906</v>
      </c>
      <c r="G203" s="74">
        <v>0.89473684210526316</v>
      </c>
      <c r="H203" s="74">
        <v>0.94526315789473681</v>
      </c>
      <c r="I203" s="74">
        <v>0.96</v>
      </c>
      <c r="J203" s="74">
        <v>0.96153846153846156</v>
      </c>
      <c r="K203" s="74">
        <v>0.59090909090909094</v>
      </c>
      <c r="L203" s="74">
        <v>0.77777777777777779</v>
      </c>
      <c r="M203" s="74">
        <v>0.92307692307692313</v>
      </c>
      <c r="N203" s="74">
        <v>0.8666666666666667</v>
      </c>
      <c r="O203" s="74">
        <v>0.84615384615384615</v>
      </c>
      <c r="P203" s="74">
        <v>1</v>
      </c>
      <c r="Q203" s="74">
        <v>0.92771084337349397</v>
      </c>
      <c r="R203" s="74">
        <v>1</v>
      </c>
      <c r="S203" s="74">
        <v>1</v>
      </c>
      <c r="T203" s="74">
        <v>0.90909090909090906</v>
      </c>
      <c r="U203" s="74">
        <v>1</v>
      </c>
      <c r="V203" s="74">
        <v>0.92372881355932202</v>
      </c>
      <c r="W203" s="52"/>
      <c r="X203" s="52"/>
      <c r="Y203" s="52"/>
    </row>
    <row r="204" spans="1:25" s="10" customFormat="1" hidden="1" x14ac:dyDescent="0.25">
      <c r="A204" s="57"/>
      <c r="B204" s="58" t="s">
        <v>15</v>
      </c>
      <c r="C204" s="74">
        <v>0.88888888888888884</v>
      </c>
      <c r="D204" s="74">
        <v>0.82608695652173914</v>
      </c>
      <c r="E204" s="74">
        <v>0.92307692307692313</v>
      </c>
      <c r="F204" s="74">
        <v>1</v>
      </c>
      <c r="G204" s="74">
        <v>0.86486486486486491</v>
      </c>
      <c r="H204" s="74">
        <v>0.94063926940639264</v>
      </c>
      <c r="I204" s="74">
        <v>0.93333333333333335</v>
      </c>
      <c r="J204" s="74">
        <v>0.94594594594594594</v>
      </c>
      <c r="K204" s="74">
        <v>0.9285714285714286</v>
      </c>
      <c r="L204" s="74">
        <v>0.69230769230769229</v>
      </c>
      <c r="M204" s="74">
        <v>0.95</v>
      </c>
      <c r="N204" s="74">
        <v>1</v>
      </c>
      <c r="O204" s="74">
        <v>0.97058823529411764</v>
      </c>
      <c r="P204" s="74">
        <v>1</v>
      </c>
      <c r="Q204" s="74">
        <v>0.98360655737704916</v>
      </c>
      <c r="R204" s="74">
        <v>1</v>
      </c>
      <c r="S204" s="74">
        <v>0.96153846153846156</v>
      </c>
      <c r="T204" s="74">
        <v>1</v>
      </c>
      <c r="U204" s="74">
        <v>1</v>
      </c>
      <c r="V204" s="74">
        <v>0.94827586206896552</v>
      </c>
      <c r="W204" s="52"/>
      <c r="X204" s="52"/>
      <c r="Y204" s="52"/>
    </row>
    <row r="205" spans="1:25" s="10" customFormat="1" hidden="1" x14ac:dyDescent="0.25">
      <c r="A205" s="57"/>
      <c r="B205" s="58" t="s">
        <v>16</v>
      </c>
      <c r="C205" s="74">
        <v>0.94444444444444442</v>
      </c>
      <c r="D205" s="74">
        <v>0.75</v>
      </c>
      <c r="E205" s="74">
        <v>1</v>
      </c>
      <c r="F205" s="74">
        <v>1</v>
      </c>
      <c r="G205" s="74">
        <v>0.93181818181818177</v>
      </c>
      <c r="H205" s="74">
        <v>0.9517241379310345</v>
      </c>
      <c r="I205" s="74">
        <v>0.8666666666666667</v>
      </c>
      <c r="J205" s="74">
        <v>1</v>
      </c>
      <c r="K205" s="74">
        <v>0.94444444444444442</v>
      </c>
      <c r="L205" s="74">
        <v>0.78378378378378377</v>
      </c>
      <c r="M205" s="74">
        <v>0.92</v>
      </c>
      <c r="N205" s="74">
        <v>0.9</v>
      </c>
      <c r="O205" s="74">
        <v>0.91891891891891897</v>
      </c>
      <c r="P205" s="74">
        <v>0.94444444444444442</v>
      </c>
      <c r="Q205" s="74">
        <v>0.95604395604395609</v>
      </c>
      <c r="R205" s="74">
        <v>0.9375</v>
      </c>
      <c r="S205" s="74">
        <v>1</v>
      </c>
      <c r="T205" s="74">
        <v>1</v>
      </c>
      <c r="U205" s="74">
        <v>1</v>
      </c>
      <c r="V205" s="74">
        <v>0.93805309734513276</v>
      </c>
      <c r="W205" s="52"/>
      <c r="X205" s="52"/>
      <c r="Y205" s="52"/>
    </row>
    <row r="206" spans="1:25" s="10" customFormat="1" hidden="1" x14ac:dyDescent="0.25">
      <c r="A206" s="57"/>
      <c r="B206" s="58" t="s">
        <v>17</v>
      </c>
      <c r="C206" s="74">
        <v>0.82352941176470584</v>
      </c>
      <c r="D206" s="74">
        <v>0.88888888888888884</v>
      </c>
      <c r="E206" s="74">
        <v>0.9375</v>
      </c>
      <c r="F206" s="74">
        <v>0.76923076923076927</v>
      </c>
      <c r="G206" s="74">
        <v>0.91891891891891897</v>
      </c>
      <c r="H206" s="74">
        <v>0.93032786885245899</v>
      </c>
      <c r="I206" s="74">
        <v>0.92307692307692313</v>
      </c>
      <c r="J206" s="74">
        <v>1</v>
      </c>
      <c r="K206" s="74">
        <v>0.72222222222222221</v>
      </c>
      <c r="L206" s="74">
        <v>0.78378378378378377</v>
      </c>
      <c r="M206" s="74">
        <v>0.96153846153846156</v>
      </c>
      <c r="N206" s="74">
        <v>0.8666666666666667</v>
      </c>
      <c r="O206" s="74">
        <v>0.97674418604651159</v>
      </c>
      <c r="P206" s="74">
        <v>0.80952380952380953</v>
      </c>
      <c r="Q206" s="74">
        <v>0.97368421052631582</v>
      </c>
      <c r="R206" s="74">
        <v>0.96153846153846156</v>
      </c>
      <c r="S206" s="74">
        <v>0.95652173913043481</v>
      </c>
      <c r="T206" s="74">
        <v>0.96</v>
      </c>
      <c r="U206" s="74">
        <v>1</v>
      </c>
      <c r="V206" s="74">
        <v>0.956989247311828</v>
      </c>
      <c r="W206" s="52"/>
      <c r="X206" s="52"/>
      <c r="Y206" s="52"/>
    </row>
    <row r="207" spans="1:25" s="10" customFormat="1" hidden="1" x14ac:dyDescent="0.25">
      <c r="A207" s="57"/>
      <c r="B207" s="58" t="s">
        <v>18</v>
      </c>
      <c r="C207" s="74">
        <v>0.95652173913043481</v>
      </c>
      <c r="D207" s="74">
        <v>0.86956521739130432</v>
      </c>
      <c r="E207" s="74">
        <v>0.75</v>
      </c>
      <c r="F207" s="74">
        <v>1</v>
      </c>
      <c r="G207" s="74">
        <v>0.83018867924528306</v>
      </c>
      <c r="H207" s="74">
        <v>0.93071593533487296</v>
      </c>
      <c r="I207" s="74">
        <v>1</v>
      </c>
      <c r="J207" s="74">
        <v>0.9642857142857143</v>
      </c>
      <c r="K207" s="74">
        <v>0.68181818181818177</v>
      </c>
      <c r="L207" s="74">
        <v>0.69696969696969702</v>
      </c>
      <c r="M207" s="74">
        <v>1</v>
      </c>
      <c r="N207" s="74">
        <v>0.8125</v>
      </c>
      <c r="O207" s="74">
        <v>1</v>
      </c>
      <c r="P207" s="74">
        <v>0.96666666666666667</v>
      </c>
      <c r="Q207" s="74">
        <v>0.97560975609756095</v>
      </c>
      <c r="R207" s="74">
        <v>0.9</v>
      </c>
      <c r="S207" s="74">
        <v>1</v>
      </c>
      <c r="T207" s="74">
        <v>0.95833333333333337</v>
      </c>
      <c r="U207" s="74">
        <v>0.93333333333333335</v>
      </c>
      <c r="V207" s="74">
        <v>0.9375</v>
      </c>
      <c r="W207" s="52"/>
      <c r="X207" s="52"/>
      <c r="Y207" s="52"/>
    </row>
    <row r="208" spans="1:25" s="10" customFormat="1" hidden="1" x14ac:dyDescent="0.25">
      <c r="A208" s="57"/>
      <c r="B208" s="58" t="s">
        <v>19</v>
      </c>
      <c r="C208" s="74">
        <v>0.90909090909090906</v>
      </c>
      <c r="D208" s="74">
        <v>0.8214285714285714</v>
      </c>
      <c r="E208" s="74">
        <v>0.94117647058823528</v>
      </c>
      <c r="F208" s="74">
        <v>0.77777777777777779</v>
      </c>
      <c r="G208" s="74">
        <v>0.8571428571428571</v>
      </c>
      <c r="H208" s="74">
        <v>0.9282407407407407</v>
      </c>
      <c r="I208" s="74">
        <v>0.88235294117647056</v>
      </c>
      <c r="J208" s="74">
        <v>1</v>
      </c>
      <c r="K208" s="74">
        <v>0.8</v>
      </c>
      <c r="L208" s="74">
        <v>0.79411764705882348</v>
      </c>
      <c r="M208" s="74">
        <v>1</v>
      </c>
      <c r="N208" s="74">
        <v>0.9375</v>
      </c>
      <c r="O208" s="74">
        <v>0.85</v>
      </c>
      <c r="P208" s="74">
        <v>0.93333333333333335</v>
      </c>
      <c r="Q208" s="74">
        <v>0.95890410958904104</v>
      </c>
      <c r="R208" s="74">
        <v>0.84615384615384615</v>
      </c>
      <c r="S208" s="74">
        <v>0.95833333333333337</v>
      </c>
      <c r="T208" s="74">
        <v>0.90476190476190477</v>
      </c>
      <c r="U208" s="74">
        <v>0.94444444444444442</v>
      </c>
      <c r="V208" s="74">
        <v>0.93</v>
      </c>
      <c r="W208" s="52"/>
      <c r="X208" s="52"/>
      <c r="Y208" s="52"/>
    </row>
    <row r="209" spans="1:25" s="10" customFormat="1" hidden="1" x14ac:dyDescent="0.25">
      <c r="A209" s="57"/>
      <c r="B209" s="58" t="s">
        <v>20</v>
      </c>
      <c r="C209" s="74">
        <v>0.86363636363636365</v>
      </c>
      <c r="D209" s="74">
        <v>0.875</v>
      </c>
      <c r="E209" s="74">
        <v>1</v>
      </c>
      <c r="F209" s="74">
        <v>1</v>
      </c>
      <c r="G209" s="74">
        <v>0.93023255813953487</v>
      </c>
      <c r="H209" s="74">
        <v>0.93520518358531313</v>
      </c>
      <c r="I209" s="74">
        <v>0.9375</v>
      </c>
      <c r="J209" s="74">
        <v>0.94444444444444442</v>
      </c>
      <c r="K209" s="74">
        <v>0.94117647058823528</v>
      </c>
      <c r="L209" s="74">
        <v>0.76666666666666672</v>
      </c>
      <c r="M209" s="74">
        <v>0.9</v>
      </c>
      <c r="N209" s="74">
        <v>0.9</v>
      </c>
      <c r="O209" s="74">
        <v>1</v>
      </c>
      <c r="P209" s="74">
        <v>0.96153846153846156</v>
      </c>
      <c r="Q209" s="74">
        <v>0.96153846153846156</v>
      </c>
      <c r="R209" s="74">
        <v>0.88461538461538458</v>
      </c>
      <c r="S209" s="74">
        <v>1</v>
      </c>
      <c r="T209" s="74">
        <v>0.94736842105263153</v>
      </c>
      <c r="U209" s="74">
        <v>1</v>
      </c>
      <c r="V209" s="74">
        <v>0.92929292929292928</v>
      </c>
      <c r="W209" s="52"/>
      <c r="X209" s="52"/>
      <c r="Y209" s="52"/>
    </row>
    <row r="210" spans="1:25" s="10" customFormat="1" hidden="1" x14ac:dyDescent="0.25">
      <c r="A210" s="57"/>
      <c r="B210" s="58" t="s">
        <v>21</v>
      </c>
      <c r="C210" s="74">
        <v>0.8571428571428571</v>
      </c>
      <c r="D210" s="74">
        <v>0.78260869565217395</v>
      </c>
      <c r="E210" s="74">
        <v>0.77777777777777779</v>
      </c>
      <c r="F210" s="74">
        <v>0.8666666666666667</v>
      </c>
      <c r="G210" s="74">
        <v>0.92105263157894735</v>
      </c>
      <c r="H210" s="74">
        <v>0.92033542976939209</v>
      </c>
      <c r="I210" s="74">
        <v>0.9375</v>
      </c>
      <c r="J210" s="74">
        <v>0.8571428571428571</v>
      </c>
      <c r="K210" s="74">
        <v>0.7857142857142857</v>
      </c>
      <c r="L210" s="74">
        <v>0.76470588235294112</v>
      </c>
      <c r="M210" s="74">
        <v>0.94736842105263153</v>
      </c>
      <c r="N210" s="74">
        <v>0.9</v>
      </c>
      <c r="O210" s="74">
        <v>0.8571428571428571</v>
      </c>
      <c r="P210" s="74">
        <v>0.95238095238095233</v>
      </c>
      <c r="Q210" s="74">
        <v>0.94805194805194803</v>
      </c>
      <c r="R210" s="74">
        <v>1</v>
      </c>
      <c r="S210" s="74">
        <v>0.92</v>
      </c>
      <c r="T210" s="74">
        <v>0.9285714285714286</v>
      </c>
      <c r="U210" s="74">
        <v>1</v>
      </c>
      <c r="V210" s="74">
        <v>0.96250000000000002</v>
      </c>
      <c r="W210" s="52"/>
      <c r="X210" s="52"/>
      <c r="Y210" s="52"/>
    </row>
    <row r="211" spans="1:25" s="10" customFormat="1" hidden="1" x14ac:dyDescent="0.25">
      <c r="A211" s="57"/>
      <c r="B211" s="58" t="s">
        <v>22</v>
      </c>
      <c r="C211" s="74">
        <v>1</v>
      </c>
      <c r="D211" s="74">
        <v>0.83333333333333337</v>
      </c>
      <c r="E211" s="74">
        <v>1</v>
      </c>
      <c r="F211" s="74">
        <v>1</v>
      </c>
      <c r="G211" s="74">
        <v>0.80555555555555558</v>
      </c>
      <c r="H211" s="74">
        <v>0.94347826086956521</v>
      </c>
      <c r="I211" s="74">
        <v>0.94736842105263153</v>
      </c>
      <c r="J211" s="74">
        <v>0.95454545454545459</v>
      </c>
      <c r="K211" s="74">
        <v>0.82608695652173914</v>
      </c>
      <c r="L211" s="74">
        <v>0.68421052631578949</v>
      </c>
      <c r="M211" s="74">
        <v>1</v>
      </c>
      <c r="N211" s="74">
        <v>1</v>
      </c>
      <c r="O211" s="74">
        <v>0.89473684210526316</v>
      </c>
      <c r="P211" s="74">
        <v>0.82608695652173914</v>
      </c>
      <c r="Q211" s="74">
        <v>0.94186046511627908</v>
      </c>
      <c r="R211" s="74">
        <v>0.88235294117647056</v>
      </c>
      <c r="S211" s="74">
        <v>0.91666666666666663</v>
      </c>
      <c r="T211" s="74">
        <v>1</v>
      </c>
      <c r="U211" s="74">
        <v>0.94117647058823528</v>
      </c>
      <c r="V211" s="74">
        <v>0.91836734693877553</v>
      </c>
      <c r="W211" s="52"/>
      <c r="X211" s="52"/>
      <c r="Y211" s="52"/>
    </row>
    <row r="212" spans="1:25" s="10" customFormat="1" hidden="1" x14ac:dyDescent="0.25">
      <c r="A212" s="59"/>
      <c r="B212" s="60" t="s">
        <v>23</v>
      </c>
      <c r="C212" s="76">
        <v>0.88888888888888884</v>
      </c>
      <c r="D212" s="76">
        <v>0.8</v>
      </c>
      <c r="E212" s="76">
        <v>0.86956521739130432</v>
      </c>
      <c r="F212" s="76">
        <v>0.77777777777777779</v>
      </c>
      <c r="G212" s="76">
        <v>0.92105263157894735</v>
      </c>
      <c r="H212" s="76">
        <v>0.94945054945054941</v>
      </c>
      <c r="I212" s="76">
        <v>0.8125</v>
      </c>
      <c r="J212" s="76">
        <v>0.94736842105263153</v>
      </c>
      <c r="K212" s="76">
        <v>0.84210526315789469</v>
      </c>
      <c r="L212" s="76">
        <v>0.77272727272727271</v>
      </c>
      <c r="M212" s="76">
        <v>0.94285714285714284</v>
      </c>
      <c r="N212" s="76">
        <v>0.82352941176470584</v>
      </c>
      <c r="O212" s="76">
        <v>0.95238095238095233</v>
      </c>
      <c r="P212" s="76">
        <v>0.91666666666666663</v>
      </c>
      <c r="Q212" s="76">
        <v>0.9285714285714286</v>
      </c>
      <c r="R212" s="74">
        <v>1</v>
      </c>
      <c r="S212" s="74">
        <v>0.9375</v>
      </c>
      <c r="T212" s="74">
        <v>0.95</v>
      </c>
      <c r="U212" s="74">
        <v>1</v>
      </c>
      <c r="V212" s="74">
        <v>0.90090090090090091</v>
      </c>
      <c r="W212" s="52"/>
      <c r="X212" s="52"/>
      <c r="Y212" s="52"/>
    </row>
    <row r="213" spans="1:25" s="10" customFormat="1" hidden="1" x14ac:dyDescent="0.25">
      <c r="A213" s="57" t="s">
        <v>24</v>
      </c>
      <c r="B213" s="58" t="s">
        <v>12</v>
      </c>
      <c r="C213" s="74">
        <v>1</v>
      </c>
      <c r="D213" s="74">
        <v>0.92</v>
      </c>
      <c r="E213" s="74">
        <v>0.93333333333333335</v>
      </c>
      <c r="F213" s="74">
        <v>0.90909090909090906</v>
      </c>
      <c r="G213" s="74">
        <v>0.76363636363636367</v>
      </c>
      <c r="H213" s="74">
        <v>0.9061302681992337</v>
      </c>
      <c r="I213" s="74">
        <v>0.89473684210526316</v>
      </c>
      <c r="J213" s="74">
        <v>0.91891891891891897</v>
      </c>
      <c r="K213" s="74">
        <v>0.68181818181818177</v>
      </c>
      <c r="L213" s="74">
        <v>0.71875</v>
      </c>
      <c r="M213" s="74">
        <v>0.95652173913043481</v>
      </c>
      <c r="N213" s="74">
        <v>0.90909090909090906</v>
      </c>
      <c r="O213" s="74">
        <v>0.875</v>
      </c>
      <c r="P213" s="74">
        <v>0.88461538461538458</v>
      </c>
      <c r="Q213" s="74">
        <v>0.95238095238095233</v>
      </c>
      <c r="R213" s="77">
        <v>0.94736842105263153</v>
      </c>
      <c r="S213" s="77">
        <v>0.82352941176470584</v>
      </c>
      <c r="T213" s="77">
        <v>0.94117647058823528</v>
      </c>
      <c r="U213" s="77">
        <v>1</v>
      </c>
      <c r="V213" s="77">
        <v>0.92715231788079466</v>
      </c>
      <c r="W213" s="52"/>
      <c r="X213" s="52"/>
      <c r="Y213" s="52"/>
    </row>
    <row r="214" spans="1:25" s="10" customFormat="1" hidden="1" x14ac:dyDescent="0.25">
      <c r="A214" s="57"/>
      <c r="B214" s="58" t="s">
        <v>13</v>
      </c>
      <c r="C214" s="74">
        <v>1</v>
      </c>
      <c r="D214" s="74">
        <v>0.93548387096774188</v>
      </c>
      <c r="E214" s="74">
        <v>0.92307692307692313</v>
      </c>
      <c r="F214" s="74">
        <v>0.8571428571428571</v>
      </c>
      <c r="G214" s="74">
        <v>0.9</v>
      </c>
      <c r="H214" s="74">
        <v>0.92122538293216627</v>
      </c>
      <c r="I214" s="74">
        <v>0.95</v>
      </c>
      <c r="J214" s="74">
        <v>0.9</v>
      </c>
      <c r="K214" s="74">
        <v>0.92307692307692313</v>
      </c>
      <c r="L214" s="74">
        <v>0.74285714285714288</v>
      </c>
      <c r="M214" s="74">
        <v>0.82608695652173914</v>
      </c>
      <c r="N214" s="74">
        <v>0.75</v>
      </c>
      <c r="O214" s="74">
        <v>0.97872340425531912</v>
      </c>
      <c r="P214" s="74">
        <v>0.91176470588235292</v>
      </c>
      <c r="Q214" s="74">
        <v>0.98412698412698407</v>
      </c>
      <c r="R214" s="74">
        <v>0.88235294117647056</v>
      </c>
      <c r="S214" s="74">
        <v>0.73333333333333328</v>
      </c>
      <c r="T214" s="74">
        <v>0.94117647058823528</v>
      </c>
      <c r="U214" s="74">
        <v>1</v>
      </c>
      <c r="V214" s="74">
        <v>0.93162393162393164</v>
      </c>
      <c r="W214" s="52"/>
      <c r="X214" s="52"/>
      <c r="Y214" s="52"/>
    </row>
    <row r="215" spans="1:25" s="10" customFormat="1" hidden="1" x14ac:dyDescent="0.25">
      <c r="A215" s="57"/>
      <c r="B215" s="58" t="s">
        <v>14</v>
      </c>
      <c r="C215" s="74">
        <v>1</v>
      </c>
      <c r="D215" s="74">
        <v>0.90909090909090906</v>
      </c>
      <c r="E215" s="74">
        <v>0.8125</v>
      </c>
      <c r="F215" s="74">
        <v>1</v>
      </c>
      <c r="G215" s="74">
        <v>0.86486486486486491</v>
      </c>
      <c r="H215" s="74">
        <v>0.88843813387423931</v>
      </c>
      <c r="I215" s="74">
        <v>1</v>
      </c>
      <c r="J215" s="74">
        <v>0.82608695652173914</v>
      </c>
      <c r="K215" s="74">
        <v>0.64</v>
      </c>
      <c r="L215" s="74">
        <v>0.8666666666666667</v>
      </c>
      <c r="M215" s="74">
        <v>0.96153846153846156</v>
      </c>
      <c r="N215" s="74">
        <v>0.88888888888888884</v>
      </c>
      <c r="O215" s="74">
        <v>0.86956521739130432</v>
      </c>
      <c r="P215" s="74">
        <v>0.95238095238095233</v>
      </c>
      <c r="Q215" s="74">
        <v>0.9642857142857143</v>
      </c>
      <c r="R215" s="74">
        <v>0.95833333333333337</v>
      </c>
      <c r="S215" s="74">
        <v>0.96666666666666667</v>
      </c>
      <c r="T215" s="74">
        <v>0.9375</v>
      </c>
      <c r="U215" s="74">
        <v>1</v>
      </c>
      <c r="V215" s="74">
        <v>0.91891891891891897</v>
      </c>
      <c r="W215" s="52"/>
      <c r="X215" s="52"/>
      <c r="Y215" s="52"/>
    </row>
    <row r="216" spans="1:25" s="10" customFormat="1" hidden="1" x14ac:dyDescent="0.25">
      <c r="A216" s="57"/>
      <c r="B216" s="58" t="s">
        <v>15</v>
      </c>
      <c r="C216" s="74">
        <v>0.9375</v>
      </c>
      <c r="D216" s="74">
        <v>1</v>
      </c>
      <c r="E216" s="74">
        <v>0.9375</v>
      </c>
      <c r="F216" s="74">
        <v>1</v>
      </c>
      <c r="G216" s="74">
        <v>0.83333333333333337</v>
      </c>
      <c r="H216" s="74">
        <v>0.90926640926640923</v>
      </c>
      <c r="I216" s="74">
        <v>0.86363636363636365</v>
      </c>
      <c r="J216" s="74">
        <v>0.88</v>
      </c>
      <c r="K216" s="74">
        <v>0.68181818181818177</v>
      </c>
      <c r="L216" s="74">
        <v>0.77272727272727271</v>
      </c>
      <c r="M216" s="74">
        <v>1</v>
      </c>
      <c r="N216" s="74">
        <v>0.7</v>
      </c>
      <c r="O216" s="74">
        <v>1</v>
      </c>
      <c r="P216" s="74">
        <v>0.94736842105263153</v>
      </c>
      <c r="Q216" s="74">
        <v>0.99029126213592233</v>
      </c>
      <c r="R216" s="74">
        <v>1</v>
      </c>
      <c r="S216" s="74">
        <v>0.91666666666666663</v>
      </c>
      <c r="T216" s="74">
        <v>0.92307692307692313</v>
      </c>
      <c r="U216" s="74">
        <v>0.9</v>
      </c>
      <c r="V216" s="74">
        <v>0.9375</v>
      </c>
      <c r="W216" s="52"/>
      <c r="X216" s="52"/>
      <c r="Y216" s="52"/>
    </row>
    <row r="217" spans="1:25" s="10" customFormat="1" hidden="1" x14ac:dyDescent="0.25">
      <c r="A217" s="57"/>
      <c r="B217" s="58" t="s">
        <v>16</v>
      </c>
      <c r="C217" s="74">
        <v>0.90476190476190477</v>
      </c>
      <c r="D217" s="74">
        <v>0.94117647058823528</v>
      </c>
      <c r="E217" s="74">
        <v>0.9285714285714286</v>
      </c>
      <c r="F217" s="74">
        <v>1</v>
      </c>
      <c r="G217" s="74">
        <v>0.91891891891891897</v>
      </c>
      <c r="H217" s="74">
        <v>0.95893223819301843</v>
      </c>
      <c r="I217" s="74">
        <v>0.9285714285714286</v>
      </c>
      <c r="J217" s="74">
        <v>0.91666666666666663</v>
      </c>
      <c r="K217" s="74">
        <v>0.5714285714285714</v>
      </c>
      <c r="L217" s="74">
        <v>0.75</v>
      </c>
      <c r="M217" s="74">
        <v>1</v>
      </c>
      <c r="N217" s="74">
        <v>1</v>
      </c>
      <c r="O217" s="74">
        <v>1</v>
      </c>
      <c r="P217" s="74">
        <v>0.95</v>
      </c>
      <c r="Q217" s="74">
        <v>0.94047619047619047</v>
      </c>
      <c r="R217" s="74">
        <v>0.96666666666666667</v>
      </c>
      <c r="S217" s="74">
        <v>0.9642857142857143</v>
      </c>
      <c r="T217" s="74">
        <v>0.8571428571428571</v>
      </c>
      <c r="U217" s="74">
        <v>0.88888888888888884</v>
      </c>
      <c r="V217" s="74">
        <v>0.97</v>
      </c>
      <c r="W217" s="52"/>
      <c r="X217" s="52"/>
      <c r="Y217" s="52"/>
    </row>
    <row r="218" spans="1:25" s="10" customFormat="1" hidden="1" x14ac:dyDescent="0.25">
      <c r="A218" s="57"/>
      <c r="B218" s="58" t="s">
        <v>17</v>
      </c>
      <c r="C218" s="74">
        <v>1</v>
      </c>
      <c r="D218" s="74">
        <v>1</v>
      </c>
      <c r="E218" s="74">
        <v>0.9285714285714286</v>
      </c>
      <c r="F218" s="74">
        <v>0.83333333333333337</v>
      </c>
      <c r="G218" s="74">
        <v>0.78947368421052633</v>
      </c>
      <c r="H218" s="74">
        <v>0.96943231441048039</v>
      </c>
      <c r="I218" s="74">
        <v>0.88235294117647056</v>
      </c>
      <c r="J218" s="74">
        <v>0.97142857142857142</v>
      </c>
      <c r="K218" s="74">
        <v>0.93333333333333335</v>
      </c>
      <c r="L218" s="74">
        <v>0.92</v>
      </c>
      <c r="M218" s="74">
        <v>1</v>
      </c>
      <c r="N218" s="74">
        <v>1</v>
      </c>
      <c r="O218" s="74">
        <v>0.97222222222222221</v>
      </c>
      <c r="P218" s="74">
        <v>1</v>
      </c>
      <c r="Q218" s="74">
        <v>0.88636363636363635</v>
      </c>
      <c r="R218" s="74">
        <v>1</v>
      </c>
      <c r="S218" s="74">
        <v>1</v>
      </c>
      <c r="T218" s="74">
        <v>1</v>
      </c>
      <c r="U218" s="74">
        <v>1</v>
      </c>
      <c r="V218" s="74">
        <v>0.96261682242990654</v>
      </c>
      <c r="W218" s="52"/>
      <c r="X218" s="52"/>
      <c r="Y218" s="52"/>
    </row>
    <row r="219" spans="1:25" s="10" customFormat="1" hidden="1" x14ac:dyDescent="0.25">
      <c r="A219" s="57"/>
      <c r="B219" s="58" t="s">
        <v>18</v>
      </c>
      <c r="C219" s="74">
        <v>1</v>
      </c>
      <c r="D219" s="74">
        <v>0.94444444444444442</v>
      </c>
      <c r="E219" s="74">
        <v>1</v>
      </c>
      <c r="F219" s="74">
        <v>0.83333333333333337</v>
      </c>
      <c r="G219" s="74">
        <v>0.7857142857142857</v>
      </c>
      <c r="H219" s="74">
        <v>0.95938104448742745</v>
      </c>
      <c r="I219" s="74">
        <v>0.86956521739130432</v>
      </c>
      <c r="J219" s="74">
        <v>1</v>
      </c>
      <c r="K219" s="74">
        <v>0.75</v>
      </c>
      <c r="L219" s="74">
        <v>0.87878787878787878</v>
      </c>
      <c r="M219" s="74">
        <v>0.94736842105263153</v>
      </c>
      <c r="N219" s="74">
        <v>0.77777777777777779</v>
      </c>
      <c r="O219" s="74">
        <v>0.94915254237288138</v>
      </c>
      <c r="P219" s="74">
        <v>1</v>
      </c>
      <c r="Q219" s="74">
        <v>0.94186046511627908</v>
      </c>
      <c r="R219" s="74">
        <v>1</v>
      </c>
      <c r="S219" s="74">
        <v>0.9285714285714286</v>
      </c>
      <c r="T219" s="74">
        <v>1</v>
      </c>
      <c r="U219" s="74">
        <v>1</v>
      </c>
      <c r="V219" s="74">
        <v>0.95867768595041325</v>
      </c>
      <c r="W219" s="52"/>
      <c r="X219" s="52"/>
      <c r="Y219" s="52"/>
    </row>
    <row r="220" spans="1:25" s="10" customFormat="1" hidden="1" x14ac:dyDescent="0.25">
      <c r="A220" s="62"/>
      <c r="B220" s="58" t="s">
        <v>19</v>
      </c>
      <c r="C220" s="74">
        <v>0.95</v>
      </c>
      <c r="D220" s="74">
        <v>0.95652173913043481</v>
      </c>
      <c r="E220" s="74">
        <v>1</v>
      </c>
      <c r="F220" s="74">
        <v>0.83333333333333337</v>
      </c>
      <c r="G220" s="74">
        <v>0.8</v>
      </c>
      <c r="H220" s="74">
        <v>0.92614770459081841</v>
      </c>
      <c r="I220" s="74">
        <v>0.90476190476190477</v>
      </c>
      <c r="J220" s="74">
        <v>1</v>
      </c>
      <c r="K220" s="74">
        <v>1</v>
      </c>
      <c r="L220" s="74">
        <v>0.89189189189189189</v>
      </c>
      <c r="M220" s="74">
        <v>0.88461538461538458</v>
      </c>
      <c r="N220" s="74">
        <v>1</v>
      </c>
      <c r="O220" s="74">
        <v>0.92452830188679247</v>
      </c>
      <c r="P220" s="74">
        <v>0.95238095238095233</v>
      </c>
      <c r="Q220" s="74">
        <v>0.96739130434782605</v>
      </c>
      <c r="R220" s="74">
        <v>0.967741935483871</v>
      </c>
      <c r="S220" s="74">
        <v>0.82758620689655171</v>
      </c>
      <c r="T220" s="74">
        <v>0.88235294117647056</v>
      </c>
      <c r="U220" s="74">
        <v>1</v>
      </c>
      <c r="V220" s="74">
        <v>0.93902439024390238</v>
      </c>
      <c r="W220" s="52"/>
      <c r="X220" s="52"/>
      <c r="Y220" s="52"/>
    </row>
    <row r="221" spans="1:25" s="10" customFormat="1" hidden="1" x14ac:dyDescent="0.25">
      <c r="A221" s="55"/>
      <c r="B221" s="58" t="s">
        <v>20</v>
      </c>
      <c r="C221" s="74">
        <v>1</v>
      </c>
      <c r="D221" s="74">
        <v>0.95</v>
      </c>
      <c r="E221" s="74">
        <v>1</v>
      </c>
      <c r="F221" s="74">
        <v>0.91666666666666663</v>
      </c>
      <c r="G221" s="74">
        <v>0.73529411764705888</v>
      </c>
      <c r="H221" s="74">
        <v>0.92815533980582521</v>
      </c>
      <c r="I221" s="74">
        <v>1</v>
      </c>
      <c r="J221" s="74">
        <v>0.95</v>
      </c>
      <c r="K221" s="74">
        <v>0.8</v>
      </c>
      <c r="L221" s="74">
        <v>0.87878787878787878</v>
      </c>
      <c r="M221" s="74">
        <v>0.8</v>
      </c>
      <c r="N221" s="74">
        <v>1</v>
      </c>
      <c r="O221" s="74">
        <v>0.92307692307692313</v>
      </c>
      <c r="P221" s="74">
        <v>0.90322580645161288</v>
      </c>
      <c r="Q221" s="74">
        <v>0.97058823529411764</v>
      </c>
      <c r="R221" s="74">
        <v>0.95833333333333337</v>
      </c>
      <c r="S221" s="74">
        <v>0.92307692307692313</v>
      </c>
      <c r="T221" s="74">
        <v>1</v>
      </c>
      <c r="U221" s="74">
        <v>1</v>
      </c>
      <c r="V221" s="74">
        <v>0.9550561797752809</v>
      </c>
      <c r="W221" s="52"/>
      <c r="X221" s="52"/>
      <c r="Y221" s="52"/>
    </row>
    <row r="222" spans="1:25" s="10" customFormat="1" hidden="1" x14ac:dyDescent="0.25">
      <c r="A222" s="55"/>
      <c r="B222" s="58" t="s">
        <v>21</v>
      </c>
      <c r="C222" s="74">
        <v>1</v>
      </c>
      <c r="D222" s="74">
        <v>1</v>
      </c>
      <c r="E222" s="74">
        <v>0.8666666666666667</v>
      </c>
      <c r="F222" s="74">
        <v>1</v>
      </c>
      <c r="G222" s="74">
        <v>0.86363636363636365</v>
      </c>
      <c r="H222" s="74">
        <v>0.92756539235412472</v>
      </c>
      <c r="I222" s="74">
        <v>0.93333333333333335</v>
      </c>
      <c r="J222" s="74">
        <v>0.95238095238095233</v>
      </c>
      <c r="K222" s="74">
        <v>0.94444444444444442</v>
      </c>
      <c r="L222" s="74">
        <v>0.84615384615384615</v>
      </c>
      <c r="M222" s="74">
        <v>0.91666666666666663</v>
      </c>
      <c r="N222" s="74">
        <v>0.91666666666666663</v>
      </c>
      <c r="O222" s="74">
        <v>0.96153846153846156</v>
      </c>
      <c r="P222" s="74">
        <v>0.91304347826086951</v>
      </c>
      <c r="Q222" s="74">
        <v>0.95294117647058818</v>
      </c>
      <c r="R222" s="74">
        <v>1</v>
      </c>
      <c r="S222" s="74">
        <v>0.95238095238095233</v>
      </c>
      <c r="T222" s="74">
        <v>0.93333333333333335</v>
      </c>
      <c r="U222" s="74">
        <v>1</v>
      </c>
      <c r="V222" s="74">
        <v>0.93333333333333335</v>
      </c>
      <c r="W222" s="52"/>
      <c r="X222" s="52"/>
      <c r="Y222" s="52"/>
    </row>
    <row r="223" spans="1:25" s="10" customFormat="1" hidden="1" x14ac:dyDescent="0.25">
      <c r="A223" s="55"/>
      <c r="B223" s="58" t="s">
        <v>22</v>
      </c>
      <c r="C223" s="74">
        <v>1</v>
      </c>
      <c r="D223" s="74">
        <v>0.95833333333333337</v>
      </c>
      <c r="E223" s="74">
        <v>1</v>
      </c>
      <c r="F223" s="74">
        <v>0.88888888888888884</v>
      </c>
      <c r="G223" s="74">
        <v>0.95238095238095233</v>
      </c>
      <c r="H223" s="74">
        <v>0.94093686354378814</v>
      </c>
      <c r="I223" s="74">
        <v>0.78947368421052633</v>
      </c>
      <c r="J223" s="74">
        <v>1</v>
      </c>
      <c r="K223" s="74">
        <v>0.875</v>
      </c>
      <c r="L223" s="74">
        <v>0.84</v>
      </c>
      <c r="M223" s="74">
        <v>1</v>
      </c>
      <c r="N223" s="74">
        <v>0.9</v>
      </c>
      <c r="O223" s="74">
        <v>0.89743589743589747</v>
      </c>
      <c r="P223" s="74">
        <v>1</v>
      </c>
      <c r="Q223" s="74">
        <v>0.92727272727272725</v>
      </c>
      <c r="R223" s="74">
        <v>0.93548387096774188</v>
      </c>
      <c r="S223" s="74">
        <v>1</v>
      </c>
      <c r="T223" s="74">
        <v>1</v>
      </c>
      <c r="U223" s="74">
        <v>1</v>
      </c>
      <c r="V223" s="74">
        <v>0.97560975609756095</v>
      </c>
      <c r="W223" s="52"/>
      <c r="X223" s="52"/>
      <c r="Y223" s="52"/>
    </row>
    <row r="224" spans="1:25" s="10" customFormat="1" hidden="1" x14ac:dyDescent="0.25">
      <c r="A224" s="61"/>
      <c r="B224" s="60" t="s">
        <v>23</v>
      </c>
      <c r="C224" s="76">
        <v>0.95454545454545459</v>
      </c>
      <c r="D224" s="76">
        <v>1</v>
      </c>
      <c r="E224" s="76">
        <v>0.88888888888888884</v>
      </c>
      <c r="F224" s="76">
        <v>0.83333333333333337</v>
      </c>
      <c r="G224" s="76">
        <v>0.97619047619047616</v>
      </c>
      <c r="H224" s="76">
        <v>0.95357833655705992</v>
      </c>
      <c r="I224" s="76">
        <v>0.9285714285714286</v>
      </c>
      <c r="J224" s="76">
        <v>0.96551724137931039</v>
      </c>
      <c r="K224" s="76">
        <v>1</v>
      </c>
      <c r="L224" s="76">
        <v>0.82758620689655171</v>
      </c>
      <c r="M224" s="76">
        <v>0.93333333333333335</v>
      </c>
      <c r="N224" s="76">
        <v>1</v>
      </c>
      <c r="O224" s="76">
        <v>0.97368421052631582</v>
      </c>
      <c r="P224" s="76">
        <v>1</v>
      </c>
      <c r="Q224" s="76">
        <v>1</v>
      </c>
      <c r="R224" s="74">
        <v>0.8</v>
      </c>
      <c r="S224" s="74">
        <v>1</v>
      </c>
      <c r="T224" s="74">
        <v>1</v>
      </c>
      <c r="U224" s="74">
        <v>0.90909090909090906</v>
      </c>
      <c r="V224" s="74">
        <v>0.89130434782608692</v>
      </c>
      <c r="W224" s="52"/>
      <c r="X224" s="52"/>
      <c r="Y224" s="52"/>
    </row>
    <row r="225" spans="1:25" s="10" customFormat="1" hidden="1" x14ac:dyDescent="0.25">
      <c r="A225" s="63">
        <v>2019</v>
      </c>
      <c r="B225" s="58" t="s">
        <v>12</v>
      </c>
      <c r="C225" s="74">
        <v>1</v>
      </c>
      <c r="D225" s="74">
        <v>1</v>
      </c>
      <c r="E225" s="74">
        <v>1</v>
      </c>
      <c r="F225" s="74">
        <v>0.95</v>
      </c>
      <c r="G225" s="74">
        <v>0.89795918367346939</v>
      </c>
      <c r="H225" s="74">
        <v>0.94495412844036697</v>
      </c>
      <c r="I225" s="74">
        <v>1</v>
      </c>
      <c r="J225" s="74">
        <v>1</v>
      </c>
      <c r="K225" s="74">
        <v>0.94117647058823528</v>
      </c>
      <c r="L225" s="74">
        <v>0.81818181818181823</v>
      </c>
      <c r="M225" s="74">
        <v>0.90909090909090906</v>
      </c>
      <c r="N225" s="74">
        <v>1</v>
      </c>
      <c r="O225" s="74">
        <v>1</v>
      </c>
      <c r="P225" s="74">
        <v>0.92105263157894735</v>
      </c>
      <c r="Q225" s="74">
        <v>0.92783505154639179</v>
      </c>
      <c r="R225" s="77">
        <v>0.96296296296296291</v>
      </c>
      <c r="S225" s="77">
        <v>1</v>
      </c>
      <c r="T225" s="77">
        <v>1</v>
      </c>
      <c r="U225" s="77">
        <v>1</v>
      </c>
      <c r="V225" s="77">
        <v>0.98809523809523814</v>
      </c>
      <c r="W225" s="52"/>
      <c r="X225" s="52"/>
      <c r="Y225" s="52"/>
    </row>
    <row r="226" spans="1:25" s="10" customFormat="1" hidden="1" x14ac:dyDescent="0.25">
      <c r="A226" s="57"/>
      <c r="B226" s="58" t="s">
        <v>13</v>
      </c>
      <c r="C226" s="74">
        <v>0.94736842105263153</v>
      </c>
      <c r="D226" s="74">
        <v>0.95</v>
      </c>
      <c r="E226" s="74">
        <v>1</v>
      </c>
      <c r="F226" s="74">
        <v>0.90909090909090906</v>
      </c>
      <c r="G226" s="74">
        <v>0.9285714285714286</v>
      </c>
      <c r="H226" s="74">
        <v>0.93142857142857138</v>
      </c>
      <c r="I226" s="74">
        <v>0.92307692307692313</v>
      </c>
      <c r="J226" s="74">
        <v>0.87878787878787878</v>
      </c>
      <c r="K226" s="74">
        <v>0.95</v>
      </c>
      <c r="L226" s="74">
        <v>0.85365853658536583</v>
      </c>
      <c r="M226" s="74">
        <v>0.96551724137931039</v>
      </c>
      <c r="N226" s="74">
        <v>1</v>
      </c>
      <c r="O226" s="74">
        <v>0.90740740740740744</v>
      </c>
      <c r="P226" s="74">
        <v>1</v>
      </c>
      <c r="Q226" s="74">
        <v>0.94252873563218387</v>
      </c>
      <c r="R226" s="74">
        <v>0.875</v>
      </c>
      <c r="S226" s="74">
        <v>1</v>
      </c>
      <c r="T226" s="74">
        <v>0.89473684210526316</v>
      </c>
      <c r="U226" s="74">
        <v>1</v>
      </c>
      <c r="V226" s="74">
        <v>0.96969696969696972</v>
      </c>
      <c r="W226" s="52"/>
      <c r="X226" s="52"/>
      <c r="Y226" s="52"/>
    </row>
    <row r="227" spans="1:25" s="10" customFormat="1" hidden="1" x14ac:dyDescent="0.25">
      <c r="A227" s="57"/>
      <c r="B227" s="58" t="s">
        <v>14</v>
      </c>
      <c r="C227" s="74">
        <v>0.92307692307692313</v>
      </c>
      <c r="D227" s="74">
        <v>1</v>
      </c>
      <c r="E227" s="74">
        <v>1</v>
      </c>
      <c r="F227" s="74">
        <v>0.9</v>
      </c>
      <c r="G227" s="74">
        <v>0.9</v>
      </c>
      <c r="H227" s="74">
        <v>0.94066317626527052</v>
      </c>
      <c r="I227" s="74">
        <v>0.77777777777777779</v>
      </c>
      <c r="J227" s="74">
        <v>1</v>
      </c>
      <c r="K227" s="74">
        <v>0.95454545454545459</v>
      </c>
      <c r="L227" s="74">
        <v>0.81818181818181823</v>
      </c>
      <c r="M227" s="74">
        <v>0.92592592592592593</v>
      </c>
      <c r="N227" s="74">
        <v>0.88888888888888884</v>
      </c>
      <c r="O227" s="74">
        <v>0.87755102040816324</v>
      </c>
      <c r="P227" s="74">
        <v>0.8571428571428571</v>
      </c>
      <c r="Q227" s="74">
        <v>0.95370370370370372</v>
      </c>
      <c r="R227" s="74">
        <v>0.96296296296296291</v>
      </c>
      <c r="S227" s="74">
        <v>0.90322580645161288</v>
      </c>
      <c r="T227" s="74">
        <v>0.92307692307692313</v>
      </c>
      <c r="U227" s="74">
        <v>0.86363636363636365</v>
      </c>
      <c r="V227" s="74">
        <v>0.93203883495145634</v>
      </c>
      <c r="W227" s="52"/>
      <c r="X227" s="52"/>
      <c r="Y227" s="52"/>
    </row>
    <row r="228" spans="1:25" s="10" customFormat="1" hidden="1" x14ac:dyDescent="0.25">
      <c r="A228" s="57"/>
      <c r="B228" s="58" t="s">
        <v>15</v>
      </c>
      <c r="C228" s="74">
        <v>0.9285714285714286</v>
      </c>
      <c r="D228" s="74">
        <v>1</v>
      </c>
      <c r="E228" s="74">
        <v>0.91666666666666663</v>
      </c>
      <c r="F228" s="74">
        <v>0.75</v>
      </c>
      <c r="G228" s="74">
        <v>0.91111111111111109</v>
      </c>
      <c r="H228" s="74">
        <v>0.94257425742574252</v>
      </c>
      <c r="I228" s="74">
        <v>0.82608695652173914</v>
      </c>
      <c r="J228" s="74">
        <v>0.96551724137931039</v>
      </c>
      <c r="K228" s="74">
        <v>0.88888888888888884</v>
      </c>
      <c r="L228" s="74">
        <v>0.95652173913043481</v>
      </c>
      <c r="M228" s="74">
        <v>0.93548387096774188</v>
      </c>
      <c r="N228" s="74">
        <v>0.90909090909090906</v>
      </c>
      <c r="O228" s="74">
        <v>0.91428571428571426</v>
      </c>
      <c r="P228" s="74">
        <v>1</v>
      </c>
      <c r="Q228" s="74">
        <v>0.95789473684210524</v>
      </c>
      <c r="R228" s="74">
        <v>1</v>
      </c>
      <c r="S228" s="74">
        <v>0.95348837209302328</v>
      </c>
      <c r="T228" s="74">
        <v>0.95833333333333337</v>
      </c>
      <c r="U228" s="74">
        <v>0.93333333333333335</v>
      </c>
      <c r="V228" s="74">
        <v>0.91818181818181821</v>
      </c>
      <c r="W228" s="52"/>
      <c r="X228" s="52"/>
      <c r="Y228" s="52"/>
    </row>
    <row r="229" spans="1:25" s="10" customFormat="1" hidden="1" x14ac:dyDescent="0.25">
      <c r="A229" s="57"/>
      <c r="B229" s="58" t="s">
        <v>16</v>
      </c>
      <c r="C229" s="74">
        <v>1</v>
      </c>
      <c r="D229" s="74">
        <v>0.95</v>
      </c>
      <c r="E229" s="74">
        <v>1</v>
      </c>
      <c r="F229" s="74">
        <v>0.88888888888888884</v>
      </c>
      <c r="G229" s="74">
        <v>0.89830508474576276</v>
      </c>
      <c r="H229" s="74">
        <v>0.94594594594594594</v>
      </c>
      <c r="I229" s="74">
        <v>0.81818181818181823</v>
      </c>
      <c r="J229" s="74">
        <v>0.94594594594594594</v>
      </c>
      <c r="K229" s="74">
        <v>0.85</v>
      </c>
      <c r="L229" s="74">
        <v>0.96969696969696972</v>
      </c>
      <c r="M229" s="74">
        <v>0.75</v>
      </c>
      <c r="N229" s="74">
        <v>0.94117647058823528</v>
      </c>
      <c r="O229" s="74">
        <v>0.97826086956521741</v>
      </c>
      <c r="P229" s="74">
        <v>1</v>
      </c>
      <c r="Q229" s="74">
        <v>0.95049504950495045</v>
      </c>
      <c r="R229" s="74">
        <v>1</v>
      </c>
      <c r="S229" s="74">
        <v>1</v>
      </c>
      <c r="T229" s="74">
        <v>0.94117647058823528</v>
      </c>
      <c r="U229" s="74">
        <v>0.93333333333333335</v>
      </c>
      <c r="V229" s="74">
        <v>0.96907216494845361</v>
      </c>
      <c r="W229" s="52"/>
      <c r="X229" s="52"/>
      <c r="Y229" s="52"/>
    </row>
    <row r="230" spans="1:25" s="10" customFormat="1" hidden="1" x14ac:dyDescent="0.25">
      <c r="A230" s="57"/>
      <c r="B230" s="58" t="s">
        <v>17</v>
      </c>
      <c r="C230" s="74">
        <v>1</v>
      </c>
      <c r="D230" s="74">
        <v>1</v>
      </c>
      <c r="E230" s="74">
        <v>1</v>
      </c>
      <c r="F230" s="74">
        <v>0.93333333333333335</v>
      </c>
      <c r="G230" s="74">
        <v>0.88372093023255816</v>
      </c>
      <c r="H230" s="74">
        <v>0.94509803921568625</v>
      </c>
      <c r="I230" s="74">
        <v>1</v>
      </c>
      <c r="J230" s="74">
        <v>0.94117647058823528</v>
      </c>
      <c r="K230" s="74">
        <v>0.94736842105263153</v>
      </c>
      <c r="L230" s="74">
        <v>0.97916666666666663</v>
      </c>
      <c r="M230" s="74">
        <v>0.8</v>
      </c>
      <c r="N230" s="74">
        <v>0.88888888888888884</v>
      </c>
      <c r="O230" s="74">
        <v>0.88461538461538458</v>
      </c>
      <c r="P230" s="74">
        <v>1</v>
      </c>
      <c r="Q230" s="74">
        <v>0.97959183673469385</v>
      </c>
      <c r="R230" s="74">
        <v>0.92307692307692313</v>
      </c>
      <c r="S230" s="74">
        <v>0.96969696969696972</v>
      </c>
      <c r="T230" s="74">
        <v>0.94117647058823528</v>
      </c>
      <c r="U230" s="74">
        <v>1</v>
      </c>
      <c r="V230" s="74">
        <v>0.97368421052631582</v>
      </c>
      <c r="W230" s="52"/>
      <c r="X230" s="52"/>
      <c r="Y230" s="52"/>
    </row>
    <row r="231" spans="1:25" s="10" customFormat="1" hidden="1" x14ac:dyDescent="0.25">
      <c r="A231" s="57"/>
      <c r="B231" s="58" t="s">
        <v>18</v>
      </c>
      <c r="C231" s="74">
        <v>1</v>
      </c>
      <c r="D231" s="74">
        <v>1</v>
      </c>
      <c r="E231" s="74">
        <v>1</v>
      </c>
      <c r="F231" s="74">
        <v>0.9</v>
      </c>
      <c r="G231" s="74">
        <v>0.8666666666666667</v>
      </c>
      <c r="H231" s="74">
        <v>0.93864013266998336</v>
      </c>
      <c r="I231" s="74">
        <v>0.91666666666666663</v>
      </c>
      <c r="J231" s="74">
        <v>0.96551724137931039</v>
      </c>
      <c r="K231" s="74">
        <v>0.83333333333333337</v>
      </c>
      <c r="L231" s="74">
        <v>0.78947368421052633</v>
      </c>
      <c r="M231" s="74">
        <v>0.88888888888888884</v>
      </c>
      <c r="N231" s="74">
        <v>0.9375</v>
      </c>
      <c r="O231" s="74">
        <v>0.90322580645161288</v>
      </c>
      <c r="P231" s="74">
        <v>1</v>
      </c>
      <c r="Q231" s="74">
        <v>0.91919191919191923</v>
      </c>
      <c r="R231" s="74">
        <v>0.88888888888888884</v>
      </c>
      <c r="S231" s="74">
        <v>0.89655172413793105</v>
      </c>
      <c r="T231" s="74">
        <v>0.9</v>
      </c>
      <c r="U231" s="74">
        <v>1</v>
      </c>
      <c r="V231" s="74">
        <v>0.96039603960396036</v>
      </c>
      <c r="W231" s="52"/>
      <c r="X231" s="52"/>
      <c r="Y231" s="52"/>
    </row>
    <row r="232" spans="1:25" s="10" customFormat="1" hidden="1" x14ac:dyDescent="0.25">
      <c r="A232" s="62"/>
      <c r="B232" s="58" t="s">
        <v>19</v>
      </c>
      <c r="C232" s="74">
        <v>0.90476190476190477</v>
      </c>
      <c r="D232" s="74">
        <v>1</v>
      </c>
      <c r="E232" s="74">
        <v>1</v>
      </c>
      <c r="F232" s="74">
        <v>0.73333333333333328</v>
      </c>
      <c r="G232" s="74">
        <v>0.86274509803921573</v>
      </c>
      <c r="H232" s="74">
        <v>0.93442622950819676</v>
      </c>
      <c r="I232" s="74">
        <v>0.9</v>
      </c>
      <c r="J232" s="74">
        <v>0.97619047619047616</v>
      </c>
      <c r="K232" s="74">
        <v>0.91304347826086951</v>
      </c>
      <c r="L232" s="74">
        <v>0.90625</v>
      </c>
      <c r="M232" s="74">
        <v>0.93333333333333335</v>
      </c>
      <c r="N232" s="74">
        <v>1</v>
      </c>
      <c r="O232" s="74">
        <v>0.97727272727272729</v>
      </c>
      <c r="P232" s="74">
        <v>0.96551724137931039</v>
      </c>
      <c r="Q232" s="74">
        <v>0.9550561797752809</v>
      </c>
      <c r="R232" s="74">
        <v>1</v>
      </c>
      <c r="S232" s="74">
        <v>1</v>
      </c>
      <c r="T232" s="74">
        <v>0.91304347826086951</v>
      </c>
      <c r="U232" s="74">
        <v>1</v>
      </c>
      <c r="V232" s="74">
        <v>0.93814432989690721</v>
      </c>
      <c r="W232" s="52"/>
      <c r="X232" s="52"/>
      <c r="Y232" s="52"/>
    </row>
    <row r="233" spans="1:25" s="10" customFormat="1" hidden="1" x14ac:dyDescent="0.25">
      <c r="A233" s="55"/>
      <c r="B233" s="58" t="s">
        <v>20</v>
      </c>
      <c r="C233" s="74">
        <v>0.95238095238095233</v>
      </c>
      <c r="D233" s="74">
        <v>1</v>
      </c>
      <c r="E233" s="74">
        <v>1</v>
      </c>
      <c r="F233" s="74">
        <v>0.83333333333333337</v>
      </c>
      <c r="G233" s="74">
        <v>0.95454545454545459</v>
      </c>
      <c r="H233" s="74">
        <v>0.96491228070175439</v>
      </c>
      <c r="I233" s="74">
        <v>0.84615384615384615</v>
      </c>
      <c r="J233" s="74">
        <v>0.96296296296296291</v>
      </c>
      <c r="K233" s="74">
        <v>0.88235294117647056</v>
      </c>
      <c r="L233" s="74">
        <v>0.91304347826086951</v>
      </c>
      <c r="M233" s="74">
        <v>0.9375</v>
      </c>
      <c r="N233" s="74">
        <v>0.9</v>
      </c>
      <c r="O233" s="74">
        <v>0.97499999999999998</v>
      </c>
      <c r="P233" s="74">
        <v>1</v>
      </c>
      <c r="Q233" s="74">
        <v>0.96808510638297873</v>
      </c>
      <c r="R233" s="74">
        <v>0.93333333333333335</v>
      </c>
      <c r="S233" s="74">
        <v>0.91666666666666663</v>
      </c>
      <c r="T233" s="74">
        <v>0.92307692307692313</v>
      </c>
      <c r="U233" s="74">
        <v>0.76470588235294112</v>
      </c>
      <c r="V233" s="74">
        <v>0.96116504854368934</v>
      </c>
      <c r="W233" s="52"/>
      <c r="X233" s="52"/>
      <c r="Y233" s="52"/>
    </row>
    <row r="234" spans="1:25" s="10" customFormat="1" hidden="1" x14ac:dyDescent="0.25">
      <c r="A234" s="55"/>
      <c r="B234" s="58" t="s">
        <v>21</v>
      </c>
      <c r="C234" s="74">
        <v>0.94444444444444442</v>
      </c>
      <c r="D234" s="74">
        <v>1</v>
      </c>
      <c r="E234" s="74">
        <v>1</v>
      </c>
      <c r="F234" s="74">
        <v>0.84615384615384615</v>
      </c>
      <c r="G234" s="74">
        <v>0.88888888888888884</v>
      </c>
      <c r="H234" s="74">
        <v>0.9492635024549918</v>
      </c>
      <c r="I234" s="74">
        <v>0.75</v>
      </c>
      <c r="J234" s="74">
        <v>1</v>
      </c>
      <c r="K234" s="74">
        <v>0.86363636363636365</v>
      </c>
      <c r="L234" s="74">
        <v>0.80645161290322576</v>
      </c>
      <c r="M234" s="74">
        <v>0.96875</v>
      </c>
      <c r="N234" s="74">
        <v>0.93333333333333335</v>
      </c>
      <c r="O234" s="74">
        <v>0.9285714285714286</v>
      </c>
      <c r="P234" s="74">
        <v>0.95238095238095233</v>
      </c>
      <c r="Q234" s="74">
        <v>0.970873786407767</v>
      </c>
      <c r="R234" s="74">
        <v>0.87878787878787878</v>
      </c>
      <c r="S234" s="74">
        <v>0.875</v>
      </c>
      <c r="T234" s="74">
        <v>1</v>
      </c>
      <c r="U234" s="74">
        <v>1</v>
      </c>
      <c r="V234" s="74">
        <v>0.98979591836734693</v>
      </c>
      <c r="W234" s="52"/>
      <c r="X234" s="52"/>
      <c r="Y234" s="52"/>
    </row>
    <row r="235" spans="1:25" s="10" customFormat="1" hidden="1" x14ac:dyDescent="0.25">
      <c r="A235" s="55"/>
      <c r="B235" s="58" t="s">
        <v>22</v>
      </c>
      <c r="C235" s="74">
        <v>0.94444444444444442</v>
      </c>
      <c r="D235" s="74">
        <v>0.95833333333333337</v>
      </c>
      <c r="E235" s="74">
        <v>1</v>
      </c>
      <c r="F235" s="74">
        <v>0.93333333333333335</v>
      </c>
      <c r="G235" s="74">
        <v>0.8666666666666667</v>
      </c>
      <c r="H235" s="74">
        <v>0.9457943925233645</v>
      </c>
      <c r="I235" s="74">
        <v>0.94117647058823528</v>
      </c>
      <c r="J235" s="74">
        <v>0.97058823529411764</v>
      </c>
      <c r="K235" s="74">
        <v>0.8666666666666667</v>
      </c>
      <c r="L235" s="74">
        <v>0.76923076923076927</v>
      </c>
      <c r="M235" s="74">
        <v>0.92307692307692313</v>
      </c>
      <c r="N235" s="74">
        <v>0.94444444444444442</v>
      </c>
      <c r="O235" s="74">
        <v>0.98</v>
      </c>
      <c r="P235" s="74">
        <v>0.96296296296296291</v>
      </c>
      <c r="Q235" s="74">
        <v>0.95294117647058818</v>
      </c>
      <c r="R235" s="74">
        <v>0.82758620689655171</v>
      </c>
      <c r="S235" s="74">
        <v>0.92307692307692313</v>
      </c>
      <c r="T235" s="74">
        <v>0.92307692307692313</v>
      </c>
      <c r="U235" s="74">
        <v>1</v>
      </c>
      <c r="V235" s="74">
        <v>0.92708333333333337</v>
      </c>
      <c r="W235" s="52"/>
      <c r="X235" s="52"/>
      <c r="Y235" s="52"/>
    </row>
    <row r="236" spans="1:25" s="10" customFormat="1" hidden="1" x14ac:dyDescent="0.25">
      <c r="A236" s="61"/>
      <c r="B236" s="60" t="s">
        <v>23</v>
      </c>
      <c r="C236" s="76">
        <v>0.8666666666666667</v>
      </c>
      <c r="D236" s="76">
        <v>1</v>
      </c>
      <c r="E236" s="76">
        <v>1</v>
      </c>
      <c r="F236" s="76">
        <v>0.81818181818181823</v>
      </c>
      <c r="G236" s="76">
        <v>0.86956521739130432</v>
      </c>
      <c r="H236" s="76">
        <v>0.95486111111111116</v>
      </c>
      <c r="I236" s="76">
        <v>0.85</v>
      </c>
      <c r="J236" s="76">
        <v>1</v>
      </c>
      <c r="K236" s="76">
        <v>0.9</v>
      </c>
      <c r="L236" s="76">
        <v>0.8928571428571429</v>
      </c>
      <c r="M236" s="76">
        <v>0.875</v>
      </c>
      <c r="N236" s="76">
        <v>1</v>
      </c>
      <c r="O236" s="76">
        <v>0.9375</v>
      </c>
      <c r="P236" s="76">
        <v>1</v>
      </c>
      <c r="Q236" s="76">
        <v>0.95876288659793818</v>
      </c>
      <c r="R236" s="76">
        <v>0.90909090909090906</v>
      </c>
      <c r="S236" s="76">
        <v>0.95454545454545459</v>
      </c>
      <c r="T236" s="76">
        <v>1</v>
      </c>
      <c r="U236" s="76">
        <v>1</v>
      </c>
      <c r="V236" s="76">
        <v>0.9550561797752809</v>
      </c>
      <c r="W236" s="52"/>
      <c r="X236" s="52"/>
      <c r="Y236" s="52"/>
    </row>
    <row r="237" spans="1:25" s="221" customFormat="1" x14ac:dyDescent="0.25">
      <c r="A237" s="63">
        <v>2020</v>
      </c>
      <c r="B237" s="58" t="s">
        <v>12</v>
      </c>
      <c r="C237" s="225">
        <v>0.96</v>
      </c>
      <c r="D237" s="225">
        <v>0.94444444444444442</v>
      </c>
      <c r="E237" s="225">
        <v>1</v>
      </c>
      <c r="F237" s="225">
        <v>0.75</v>
      </c>
      <c r="G237" s="225">
        <v>0.83333333333333337</v>
      </c>
      <c r="H237" s="225">
        <v>0.9518459069020867</v>
      </c>
      <c r="I237" s="225">
        <v>0.76923076923076927</v>
      </c>
      <c r="J237" s="225">
        <v>0.97435897435897434</v>
      </c>
      <c r="K237" s="225">
        <v>0.85</v>
      </c>
      <c r="L237" s="225">
        <v>0.94736842105263153</v>
      </c>
      <c r="M237" s="225">
        <v>0.95833333333333337</v>
      </c>
      <c r="N237" s="225">
        <v>1</v>
      </c>
      <c r="O237" s="225">
        <v>0.967741935483871</v>
      </c>
      <c r="P237" s="225">
        <v>0.96666666666666667</v>
      </c>
      <c r="Q237" s="225">
        <v>0.98837209302325579</v>
      </c>
      <c r="R237" s="74">
        <v>0.93333333333333335</v>
      </c>
      <c r="S237" s="74">
        <v>1</v>
      </c>
      <c r="T237" s="74">
        <v>0.93333333333333335</v>
      </c>
      <c r="U237" s="74">
        <v>0.83333333333333337</v>
      </c>
      <c r="V237" s="74">
        <v>0.98076923076923073</v>
      </c>
      <c r="W237" s="52"/>
      <c r="X237" s="52"/>
      <c r="Y237" s="52"/>
    </row>
    <row r="238" spans="1:25" s="221" customFormat="1" x14ac:dyDescent="0.25">
      <c r="A238" s="55"/>
      <c r="B238" s="58" t="s">
        <v>13</v>
      </c>
      <c r="C238" s="248">
        <v>1</v>
      </c>
      <c r="D238" s="248">
        <v>1</v>
      </c>
      <c r="E238" s="248">
        <v>1</v>
      </c>
      <c r="F238" s="248">
        <v>1</v>
      </c>
      <c r="G238" s="248">
        <v>0.90697674418604646</v>
      </c>
      <c r="H238" s="248">
        <v>0.93506493506493504</v>
      </c>
      <c r="I238" s="248">
        <v>0.89473684210526316</v>
      </c>
      <c r="J238" s="248">
        <v>1</v>
      </c>
      <c r="K238" s="248">
        <v>1</v>
      </c>
      <c r="L238" s="248">
        <v>0.86111111111111116</v>
      </c>
      <c r="M238" s="248">
        <v>0.87878787878787878</v>
      </c>
      <c r="N238" s="248">
        <v>0.83333333333333337</v>
      </c>
      <c r="O238" s="248">
        <v>0.92500000000000004</v>
      </c>
      <c r="P238" s="248">
        <v>0.96153846153846156</v>
      </c>
      <c r="Q238" s="248">
        <v>0.96116504854368934</v>
      </c>
      <c r="R238" s="245">
        <v>0.9642857142857143</v>
      </c>
      <c r="S238" s="245">
        <v>1</v>
      </c>
      <c r="T238" s="245">
        <v>1</v>
      </c>
      <c r="U238" s="245">
        <v>1</v>
      </c>
      <c r="V238" s="245">
        <v>0.93902439024390238</v>
      </c>
      <c r="W238" s="52"/>
      <c r="X238" s="52"/>
      <c r="Y238" s="52"/>
    </row>
    <row r="239" spans="1:25" s="221" customFormat="1" x14ac:dyDescent="0.25">
      <c r="A239" s="55"/>
      <c r="B239" s="58" t="s">
        <v>14</v>
      </c>
      <c r="C239" s="248">
        <v>1</v>
      </c>
      <c r="D239" s="248">
        <v>1</v>
      </c>
      <c r="E239" s="248">
        <v>1</v>
      </c>
      <c r="F239" s="248">
        <v>0.5714285714285714</v>
      </c>
      <c r="G239" s="248">
        <v>0.92682926829268297</v>
      </c>
      <c r="H239" s="248">
        <v>0.94455445544554451</v>
      </c>
      <c r="I239" s="248">
        <v>1</v>
      </c>
      <c r="J239" s="248">
        <v>0.95652173913043481</v>
      </c>
      <c r="K239" s="248">
        <v>0.88235294117647056</v>
      </c>
      <c r="L239" s="248">
        <v>0.72</v>
      </c>
      <c r="M239" s="248">
        <v>1</v>
      </c>
      <c r="N239" s="248">
        <v>1</v>
      </c>
      <c r="O239" s="248">
        <v>0.94444444444444442</v>
      </c>
      <c r="P239" s="248">
        <v>0.94285714285714284</v>
      </c>
      <c r="Q239" s="248">
        <v>0.96153846153846156</v>
      </c>
      <c r="R239" s="245">
        <v>0.94594594594594594</v>
      </c>
      <c r="S239" s="245">
        <v>0.92307692307692313</v>
      </c>
      <c r="T239" s="245">
        <v>0.9375</v>
      </c>
      <c r="U239" s="245">
        <v>0.8571428571428571</v>
      </c>
      <c r="V239" s="245">
        <v>0.91919191919191923</v>
      </c>
      <c r="W239" s="52"/>
      <c r="X239" s="52"/>
      <c r="Y239" s="52"/>
    </row>
    <row r="240" spans="1:25" s="221" customFormat="1" x14ac:dyDescent="0.25">
      <c r="A240" s="55"/>
      <c r="B240" s="58" t="s">
        <v>15</v>
      </c>
      <c r="C240" s="225">
        <v>0.96153846153846156</v>
      </c>
      <c r="D240" s="225">
        <v>0.97058823529411764</v>
      </c>
      <c r="E240" s="225">
        <v>1</v>
      </c>
      <c r="F240" s="225">
        <v>0.8571428571428571</v>
      </c>
      <c r="G240" s="225">
        <v>0.82978723404255317</v>
      </c>
      <c r="H240" s="225">
        <v>0.85324947589098532</v>
      </c>
      <c r="I240" s="225">
        <v>0.94444444444444442</v>
      </c>
      <c r="J240" s="225">
        <v>0.91304347826086951</v>
      </c>
      <c r="K240" s="225">
        <v>0.91304347826086951</v>
      </c>
      <c r="L240" s="225">
        <v>0.68421052631578949</v>
      </c>
      <c r="M240" s="225">
        <v>0.9375</v>
      </c>
      <c r="N240" s="225">
        <v>1</v>
      </c>
      <c r="O240" s="225">
        <v>0.88571428571428568</v>
      </c>
      <c r="P240" s="225">
        <v>0.86111111111111116</v>
      </c>
      <c r="Q240" s="225">
        <v>0.8571428571428571</v>
      </c>
      <c r="R240" s="74">
        <v>0.97368421052631582</v>
      </c>
      <c r="S240" s="74">
        <v>1</v>
      </c>
      <c r="T240" s="74">
        <v>0.9375</v>
      </c>
      <c r="U240" s="74">
        <v>1</v>
      </c>
      <c r="V240" s="74">
        <v>0.8539325842696629</v>
      </c>
      <c r="W240" s="52"/>
      <c r="X240" s="52"/>
      <c r="Y240" s="52"/>
    </row>
    <row r="241" spans="1:25" s="221" customFormat="1" x14ac:dyDescent="0.25">
      <c r="A241" s="55"/>
      <c r="B241" s="58" t="s">
        <v>16</v>
      </c>
      <c r="C241" s="225">
        <v>0.95652173913043481</v>
      </c>
      <c r="D241" s="225">
        <v>0.96</v>
      </c>
      <c r="E241" s="225">
        <v>1</v>
      </c>
      <c r="F241" s="225">
        <v>0.8571428571428571</v>
      </c>
      <c r="G241" s="225">
        <v>0.875</v>
      </c>
      <c r="H241" s="225">
        <v>0.88372093023255816</v>
      </c>
      <c r="I241" s="225">
        <v>0.93333333333333335</v>
      </c>
      <c r="J241" s="225">
        <v>0.95</v>
      </c>
      <c r="K241" s="225">
        <v>0.92307692307692313</v>
      </c>
      <c r="L241" s="225">
        <v>0.73333333333333328</v>
      </c>
      <c r="M241" s="225">
        <v>1</v>
      </c>
      <c r="N241" s="225">
        <v>1</v>
      </c>
      <c r="O241" s="225">
        <v>0.90909090909090906</v>
      </c>
      <c r="P241" s="225">
        <v>1</v>
      </c>
      <c r="Q241" s="225">
        <v>0.9</v>
      </c>
      <c r="R241" s="74">
        <v>0.9</v>
      </c>
      <c r="S241" s="74">
        <v>0.90909090909090906</v>
      </c>
      <c r="T241" s="74">
        <v>0.94117647058823528</v>
      </c>
      <c r="U241" s="74">
        <v>1</v>
      </c>
      <c r="V241" s="74">
        <v>0.86956521739130432</v>
      </c>
      <c r="W241" s="52"/>
      <c r="X241" s="52"/>
      <c r="Y241" s="52"/>
    </row>
    <row r="242" spans="1:25" s="221" customFormat="1" x14ac:dyDescent="0.25">
      <c r="A242" s="55"/>
      <c r="B242" s="58" t="s">
        <v>17</v>
      </c>
      <c r="C242" s="225">
        <v>1</v>
      </c>
      <c r="D242" s="225">
        <v>0.96296296296296291</v>
      </c>
      <c r="E242" s="225">
        <v>1</v>
      </c>
      <c r="F242" s="225">
        <v>0.72727272727272729</v>
      </c>
      <c r="G242" s="225">
        <v>0.81632653061224492</v>
      </c>
      <c r="H242" s="225">
        <v>0.94117647058823528</v>
      </c>
      <c r="I242" s="225">
        <v>0.9</v>
      </c>
      <c r="J242" s="225">
        <v>0.96875</v>
      </c>
      <c r="K242" s="225">
        <v>0.875</v>
      </c>
      <c r="L242" s="225">
        <v>0.68965517241379315</v>
      </c>
      <c r="M242" s="225">
        <v>0.94594594594594594</v>
      </c>
      <c r="N242" s="225">
        <v>1</v>
      </c>
      <c r="O242" s="225">
        <v>1</v>
      </c>
      <c r="P242" s="225">
        <v>0.96</v>
      </c>
      <c r="Q242" s="225">
        <v>0.94117647058823528</v>
      </c>
      <c r="R242" s="74">
        <v>0.96</v>
      </c>
      <c r="S242" s="74">
        <v>0.97058823529411764</v>
      </c>
      <c r="T242" s="74">
        <v>0.94117647058823528</v>
      </c>
      <c r="U242" s="74">
        <v>0.91666666666666663</v>
      </c>
      <c r="V242" s="74">
        <v>0.96938775510204078</v>
      </c>
      <c r="W242" s="52"/>
      <c r="X242" s="52"/>
      <c r="Y242" s="52"/>
    </row>
    <row r="243" spans="1:25" s="221" customFormat="1" x14ac:dyDescent="0.25">
      <c r="A243" s="55"/>
      <c r="B243" s="58" t="s">
        <v>18</v>
      </c>
      <c r="C243" s="225">
        <v>1</v>
      </c>
      <c r="D243" s="225">
        <v>0.9555555555555556</v>
      </c>
      <c r="E243" s="225">
        <v>0.91304347826086951</v>
      </c>
      <c r="F243" s="225">
        <v>0.88888888888888884</v>
      </c>
      <c r="G243" s="225">
        <v>0.87692307692307692</v>
      </c>
      <c r="H243" s="225">
        <v>0.93072824156305511</v>
      </c>
      <c r="I243" s="225">
        <v>1</v>
      </c>
      <c r="J243" s="225">
        <v>0.93548387096774188</v>
      </c>
      <c r="K243" s="225">
        <v>0.8</v>
      </c>
      <c r="L243" s="225">
        <v>0.84848484848484851</v>
      </c>
      <c r="M243" s="225">
        <v>0.84848484848484851</v>
      </c>
      <c r="N243" s="225">
        <v>1</v>
      </c>
      <c r="O243" s="225">
        <v>0.88461538461538458</v>
      </c>
      <c r="P243" s="225">
        <v>1</v>
      </c>
      <c r="Q243" s="225">
        <v>0.94871794871794868</v>
      </c>
      <c r="R243" s="74">
        <v>0.8125</v>
      </c>
      <c r="S243" s="74">
        <v>0.95</v>
      </c>
      <c r="T243" s="74">
        <v>0.90476190476190477</v>
      </c>
      <c r="U243" s="74">
        <v>0.95454545454545459</v>
      </c>
      <c r="V243" s="74">
        <v>0.95</v>
      </c>
      <c r="W243" s="52"/>
      <c r="X243" s="52"/>
      <c r="Y243" s="52"/>
    </row>
    <row r="244" spans="1:25" s="221" customFormat="1" x14ac:dyDescent="0.25">
      <c r="A244" s="55"/>
      <c r="B244" s="58" t="s">
        <v>19</v>
      </c>
      <c r="C244" s="225">
        <v>0.96</v>
      </c>
      <c r="D244" s="225">
        <v>0.87096774193548387</v>
      </c>
      <c r="E244" s="225">
        <v>1</v>
      </c>
      <c r="F244" s="225">
        <v>0.6</v>
      </c>
      <c r="G244" s="225">
        <v>0.87179487179487181</v>
      </c>
      <c r="H244" s="225">
        <v>0.92592592592592593</v>
      </c>
      <c r="I244" s="225">
        <v>0.88235294117647056</v>
      </c>
      <c r="J244" s="225">
        <v>0.97297297297297303</v>
      </c>
      <c r="K244" s="225">
        <v>0.95833333333333337</v>
      </c>
      <c r="L244" s="225">
        <v>0.87878787878787878</v>
      </c>
      <c r="M244" s="225">
        <v>0.86363636363636365</v>
      </c>
      <c r="N244" s="225">
        <v>1</v>
      </c>
      <c r="O244" s="225">
        <v>0.86</v>
      </c>
      <c r="P244" s="225">
        <v>0.97142857142857142</v>
      </c>
      <c r="Q244" s="225">
        <v>0.95238095238095233</v>
      </c>
      <c r="R244" s="74">
        <v>0.9</v>
      </c>
      <c r="S244" s="74">
        <v>0.94117647058823528</v>
      </c>
      <c r="T244" s="74">
        <v>1</v>
      </c>
      <c r="U244" s="74">
        <v>0.8571428571428571</v>
      </c>
      <c r="V244" s="74">
        <v>0.96226415094339623</v>
      </c>
      <c r="W244" s="52"/>
      <c r="X244" s="52"/>
      <c r="Y244" s="52"/>
    </row>
    <row r="245" spans="1:25" s="221" customFormat="1" x14ac:dyDescent="0.25">
      <c r="A245" s="55"/>
      <c r="B245" s="58" t="s">
        <v>20</v>
      </c>
      <c r="C245" s="225">
        <v>1</v>
      </c>
      <c r="D245" s="225">
        <v>0.96153846153846156</v>
      </c>
      <c r="E245" s="225">
        <v>0.95238095238095233</v>
      </c>
      <c r="F245" s="225">
        <v>0.88888888888888884</v>
      </c>
      <c r="G245" s="225">
        <v>0.96153846153846156</v>
      </c>
      <c r="H245" s="225">
        <v>0.93248175182481752</v>
      </c>
      <c r="I245" s="225">
        <v>0.84210526315789469</v>
      </c>
      <c r="J245" s="225">
        <v>0.92682926829268297</v>
      </c>
      <c r="K245" s="225">
        <v>1</v>
      </c>
      <c r="L245" s="225">
        <v>0.91666666666666663</v>
      </c>
      <c r="M245" s="225">
        <v>0.96</v>
      </c>
      <c r="N245" s="225">
        <v>0.9</v>
      </c>
      <c r="O245" s="225">
        <v>0.87878787878787878</v>
      </c>
      <c r="P245" s="225">
        <v>1</v>
      </c>
      <c r="Q245" s="225">
        <v>0.96808510638297873</v>
      </c>
      <c r="R245" s="74">
        <v>0.97435897435897434</v>
      </c>
      <c r="S245" s="74">
        <v>0.9375</v>
      </c>
      <c r="T245" s="74">
        <v>1</v>
      </c>
      <c r="U245" s="74">
        <v>0.81818181818181823</v>
      </c>
      <c r="V245" s="74">
        <v>0.97727272727272729</v>
      </c>
      <c r="W245" s="52"/>
      <c r="X245" s="52"/>
      <c r="Y245" s="52"/>
    </row>
    <row r="246" spans="1:25" s="221" customFormat="1" x14ac:dyDescent="0.25">
      <c r="A246" s="55"/>
      <c r="B246" s="58" t="s">
        <v>21</v>
      </c>
      <c r="C246" s="225">
        <v>0.8666666666666667</v>
      </c>
      <c r="D246" s="225">
        <v>0.967741935483871</v>
      </c>
      <c r="E246" s="225">
        <v>1</v>
      </c>
      <c r="F246" s="225">
        <v>0.75</v>
      </c>
      <c r="G246" s="225">
        <v>0.96363636363636362</v>
      </c>
      <c r="H246" s="225">
        <v>0.94314381270903014</v>
      </c>
      <c r="I246" s="225">
        <v>0.9285714285714286</v>
      </c>
      <c r="J246" s="225">
        <v>1</v>
      </c>
      <c r="K246" s="225">
        <v>0.86363636363636365</v>
      </c>
      <c r="L246" s="225">
        <v>0.87878787878787878</v>
      </c>
      <c r="M246" s="225">
        <v>0.90625</v>
      </c>
      <c r="N246" s="225">
        <v>0.91666666666666663</v>
      </c>
      <c r="O246" s="225">
        <v>0.8571428571428571</v>
      </c>
      <c r="P246" s="225">
        <v>0.9375</v>
      </c>
      <c r="Q246" s="225">
        <v>0.9464285714285714</v>
      </c>
      <c r="R246" s="74">
        <v>0.92307692307692313</v>
      </c>
      <c r="S246" s="74">
        <v>0.96875</v>
      </c>
      <c r="T246" s="74">
        <v>1</v>
      </c>
      <c r="U246" s="74">
        <v>1</v>
      </c>
      <c r="V246" s="74">
        <v>0.96938775510204078</v>
      </c>
      <c r="W246" s="52"/>
      <c r="X246" s="52"/>
      <c r="Y246" s="52"/>
    </row>
    <row r="247" spans="1:25" s="221" customFormat="1" x14ac:dyDescent="0.25">
      <c r="A247" s="55"/>
      <c r="B247" s="58" t="s">
        <v>22</v>
      </c>
      <c r="C247" s="225">
        <v>1</v>
      </c>
      <c r="D247" s="225">
        <v>0.96666666666666667</v>
      </c>
      <c r="E247" s="225">
        <v>1</v>
      </c>
      <c r="F247" s="225">
        <v>0.88888888888888884</v>
      </c>
      <c r="G247" s="225">
        <v>0.87755102040816324</v>
      </c>
      <c r="H247" s="225">
        <v>0.93911439114391149</v>
      </c>
      <c r="I247" s="225">
        <v>0.92307692307692313</v>
      </c>
      <c r="J247" s="225">
        <v>1</v>
      </c>
      <c r="K247" s="225">
        <v>0.89473684210526316</v>
      </c>
      <c r="L247" s="225">
        <v>0.85185185185185186</v>
      </c>
      <c r="M247" s="225">
        <v>0.92307692307692313</v>
      </c>
      <c r="N247" s="225">
        <v>0.84615384615384615</v>
      </c>
      <c r="O247" s="225">
        <v>0.875</v>
      </c>
      <c r="P247" s="225">
        <v>0.95652173913043481</v>
      </c>
      <c r="Q247" s="225">
        <v>0.97979797979797978</v>
      </c>
      <c r="R247" s="74">
        <v>1</v>
      </c>
      <c r="S247" s="74">
        <v>0.9285714285714286</v>
      </c>
      <c r="T247" s="74">
        <v>0.94736842105263153</v>
      </c>
      <c r="U247" s="74">
        <v>0.88888888888888884</v>
      </c>
      <c r="V247" s="74">
        <v>0.97029702970297027</v>
      </c>
      <c r="W247" s="52"/>
      <c r="X247" s="52"/>
      <c r="Y247" s="52"/>
    </row>
    <row r="248" spans="1:25" s="221" customFormat="1" x14ac:dyDescent="0.25">
      <c r="A248" s="61"/>
      <c r="B248" s="60" t="s">
        <v>23</v>
      </c>
      <c r="C248" s="76">
        <v>1</v>
      </c>
      <c r="D248" s="76">
        <v>0.95</v>
      </c>
      <c r="E248" s="76">
        <v>0.9285714285714286</v>
      </c>
      <c r="F248" s="76">
        <v>0.9</v>
      </c>
      <c r="G248" s="76">
        <v>0.875</v>
      </c>
      <c r="H248" s="76">
        <v>0.91811846689895471</v>
      </c>
      <c r="I248" s="76">
        <v>0.94117647058823528</v>
      </c>
      <c r="J248" s="76">
        <v>1</v>
      </c>
      <c r="K248" s="76">
        <v>0.92</v>
      </c>
      <c r="L248" s="76">
        <v>0.86206896551724133</v>
      </c>
      <c r="M248" s="76">
        <v>0.84848484848484851</v>
      </c>
      <c r="N248" s="76">
        <v>0.92307692307692313</v>
      </c>
      <c r="O248" s="76">
        <v>0.93023255813953487</v>
      </c>
      <c r="P248" s="76">
        <v>0.93548387096774188</v>
      </c>
      <c r="Q248" s="76">
        <v>0.96296296296296291</v>
      </c>
      <c r="R248" s="76">
        <v>0.88571428571428568</v>
      </c>
      <c r="S248" s="76">
        <v>0.94871794871794868</v>
      </c>
      <c r="T248" s="76">
        <v>1</v>
      </c>
      <c r="U248" s="76">
        <v>1</v>
      </c>
      <c r="V248" s="76">
        <v>0.91489361702127658</v>
      </c>
      <c r="W248" s="52"/>
      <c r="X248" s="52"/>
      <c r="Y248" s="52"/>
    </row>
    <row r="249" spans="1:25" s="256" customFormat="1" x14ac:dyDescent="0.25">
      <c r="A249" s="63">
        <v>2021</v>
      </c>
      <c r="B249" s="58" t="s">
        <v>12</v>
      </c>
      <c r="C249" s="225">
        <v>0.95652173913043481</v>
      </c>
      <c r="D249" s="225">
        <v>0.96153846153846156</v>
      </c>
      <c r="E249" s="225">
        <v>1</v>
      </c>
      <c r="F249" s="225">
        <v>0.76923076923076927</v>
      </c>
      <c r="G249" s="225">
        <v>0.91111111111111109</v>
      </c>
      <c r="H249" s="225">
        <v>0.95339805825242718</v>
      </c>
      <c r="I249" s="225">
        <v>1</v>
      </c>
      <c r="J249" s="225">
        <v>0.94594594594594594</v>
      </c>
      <c r="K249" s="225">
        <v>0.90909090909090906</v>
      </c>
      <c r="L249" s="225">
        <v>0.94736842105263153</v>
      </c>
      <c r="M249" s="225">
        <v>0.96153846153846156</v>
      </c>
      <c r="N249" s="225">
        <v>1</v>
      </c>
      <c r="O249" s="225">
        <v>0.95454545454545459</v>
      </c>
      <c r="P249" s="225">
        <v>1</v>
      </c>
      <c r="Q249" s="225">
        <v>0.98666666666666669</v>
      </c>
      <c r="R249" s="74">
        <v>0.94736842105263153</v>
      </c>
      <c r="S249" s="74">
        <v>0.94871794871794868</v>
      </c>
      <c r="T249" s="74">
        <v>0.94444444444444442</v>
      </c>
      <c r="U249" s="74">
        <v>0.92307692307692313</v>
      </c>
      <c r="V249" s="74">
        <v>0.91304347826086951</v>
      </c>
      <c r="W249" s="52"/>
      <c r="X249" s="52"/>
      <c r="Y249" s="52"/>
    </row>
    <row r="250" spans="1:25" s="256" customFormat="1" x14ac:dyDescent="0.25">
      <c r="A250" s="55"/>
      <c r="B250" s="58" t="s">
        <v>13</v>
      </c>
      <c r="C250" s="225">
        <v>1</v>
      </c>
      <c r="D250" s="225">
        <v>1</v>
      </c>
      <c r="E250" s="225">
        <v>1</v>
      </c>
      <c r="F250" s="225">
        <v>0.88235294117647056</v>
      </c>
      <c r="G250" s="225">
        <v>0.82978723404255317</v>
      </c>
      <c r="H250" s="225">
        <v>0.93446088794926008</v>
      </c>
      <c r="I250" s="225">
        <v>0.84210526315789469</v>
      </c>
      <c r="J250" s="225">
        <v>0.96</v>
      </c>
      <c r="K250" s="225">
        <v>0.85</v>
      </c>
      <c r="L250" s="225">
        <v>0.875</v>
      </c>
      <c r="M250" s="225">
        <v>0.8928571428571429</v>
      </c>
      <c r="N250" s="225">
        <v>0.77777777777777779</v>
      </c>
      <c r="O250" s="225">
        <v>0.8571428571428571</v>
      </c>
      <c r="P250" s="225">
        <v>0.94285714285714284</v>
      </c>
      <c r="Q250" s="225">
        <v>0.92207792207792205</v>
      </c>
      <c r="R250" s="74">
        <v>0.96551724137931039</v>
      </c>
      <c r="S250" s="74">
        <v>0.93333333333333335</v>
      </c>
      <c r="T250" s="74">
        <v>0.93103448275862066</v>
      </c>
      <c r="U250" s="74">
        <v>1</v>
      </c>
      <c r="V250" s="74">
        <v>0.95454545454545459</v>
      </c>
      <c r="W250" s="52"/>
      <c r="X250" s="52"/>
      <c r="Y250" s="52"/>
    </row>
    <row r="251" spans="1:25" s="256" customFormat="1" x14ac:dyDescent="0.25">
      <c r="A251" s="55"/>
      <c r="B251" s="58" t="s">
        <v>14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74"/>
      <c r="S251" s="74"/>
      <c r="T251" s="74"/>
      <c r="U251" s="74"/>
      <c r="V251" s="74"/>
      <c r="W251" s="52"/>
      <c r="X251" s="52"/>
      <c r="Y251" s="52"/>
    </row>
    <row r="252" spans="1:25" s="256" customFormat="1" x14ac:dyDescent="0.25">
      <c r="A252" s="55"/>
      <c r="B252" s="58" t="s">
        <v>15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74"/>
      <c r="S252" s="74"/>
      <c r="T252" s="74"/>
      <c r="U252" s="74"/>
      <c r="V252" s="74"/>
      <c r="W252" s="52"/>
      <c r="X252" s="52"/>
      <c r="Y252" s="52"/>
    </row>
    <row r="253" spans="1:25" s="256" customFormat="1" x14ac:dyDescent="0.25">
      <c r="A253" s="55"/>
      <c r="B253" s="58" t="s">
        <v>16</v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74"/>
      <c r="S253" s="74"/>
      <c r="T253" s="74"/>
      <c r="U253" s="74"/>
      <c r="V253" s="74"/>
      <c r="W253" s="52"/>
      <c r="X253" s="52"/>
      <c r="Y253" s="52"/>
    </row>
    <row r="254" spans="1:25" s="256" customFormat="1" x14ac:dyDescent="0.25">
      <c r="A254" s="55"/>
      <c r="B254" s="58" t="s">
        <v>17</v>
      </c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74"/>
      <c r="S254" s="74"/>
      <c r="T254" s="74"/>
      <c r="U254" s="74"/>
      <c r="V254" s="74"/>
      <c r="W254" s="52"/>
      <c r="X254" s="52"/>
      <c r="Y254" s="52"/>
    </row>
    <row r="255" spans="1:25" s="256" customFormat="1" x14ac:dyDescent="0.25">
      <c r="A255" s="55"/>
      <c r="B255" s="58" t="s">
        <v>18</v>
      </c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74"/>
      <c r="S255" s="74"/>
      <c r="T255" s="74"/>
      <c r="U255" s="74"/>
      <c r="V255" s="74"/>
      <c r="W255" s="52"/>
      <c r="X255" s="52"/>
      <c r="Y255" s="52"/>
    </row>
    <row r="256" spans="1:25" s="256" customFormat="1" x14ac:dyDescent="0.25">
      <c r="A256" s="55"/>
      <c r="B256" s="58" t="s">
        <v>19</v>
      </c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74"/>
      <c r="S256" s="74"/>
      <c r="T256" s="74"/>
      <c r="U256" s="74"/>
      <c r="V256" s="74"/>
      <c r="W256" s="52"/>
      <c r="X256" s="52"/>
      <c r="Y256" s="52"/>
    </row>
    <row r="257" spans="1:25" s="256" customFormat="1" x14ac:dyDescent="0.25">
      <c r="A257" s="55"/>
      <c r="B257" s="58" t="s">
        <v>20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74"/>
      <c r="S257" s="74"/>
      <c r="T257" s="74"/>
      <c r="U257" s="74"/>
      <c r="V257" s="74"/>
      <c r="W257" s="52"/>
      <c r="X257" s="52"/>
      <c r="Y257" s="52"/>
    </row>
    <row r="258" spans="1:25" s="256" customFormat="1" x14ac:dyDescent="0.25">
      <c r="A258" s="55"/>
      <c r="B258" s="58" t="s">
        <v>21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74"/>
      <c r="S258" s="74"/>
      <c r="T258" s="74"/>
      <c r="U258" s="74"/>
      <c r="V258" s="74"/>
      <c r="W258" s="52"/>
      <c r="X258" s="52"/>
      <c r="Y258" s="52"/>
    </row>
    <row r="259" spans="1:25" s="256" customFormat="1" x14ac:dyDescent="0.25">
      <c r="A259" s="55"/>
      <c r="B259" s="58" t="s">
        <v>22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74"/>
      <c r="S259" s="74"/>
      <c r="T259" s="74"/>
      <c r="U259" s="74"/>
      <c r="V259" s="74"/>
      <c r="W259" s="52"/>
      <c r="X259" s="52"/>
      <c r="Y259" s="52"/>
    </row>
    <row r="260" spans="1:25" s="256" customFormat="1" x14ac:dyDescent="0.25">
      <c r="A260" s="55"/>
      <c r="B260" s="58" t="s">
        <v>23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74"/>
      <c r="S260" s="74"/>
      <c r="T260" s="74"/>
      <c r="U260" s="74"/>
      <c r="V260" s="74"/>
      <c r="W260" s="52"/>
      <c r="X260" s="52"/>
      <c r="Y260" s="52"/>
    </row>
    <row r="261" spans="1:25" s="10" customFormat="1" ht="30" customHeight="1" x14ac:dyDescent="0.25">
      <c r="A261" s="64" t="s">
        <v>125</v>
      </c>
      <c r="B261" s="65" t="s">
        <v>124</v>
      </c>
      <c r="C261" s="81">
        <v>0.92924528301886788</v>
      </c>
      <c r="D261" s="81">
        <v>0.8571428571428571</v>
      </c>
      <c r="E261" s="81">
        <v>0.89873417721518989</v>
      </c>
      <c r="F261" s="81">
        <v>0.90400000000000003</v>
      </c>
      <c r="G261" s="81">
        <v>0.87242798353909468</v>
      </c>
      <c r="H261" s="81">
        <v>0.92814694759589411</v>
      </c>
      <c r="I261" s="81">
        <v>0.92227979274611394</v>
      </c>
      <c r="J261" s="81">
        <v>0.94011976047904189</v>
      </c>
      <c r="K261" s="81">
        <v>0.80161943319838058</v>
      </c>
      <c r="L261" s="81">
        <v>0.75880758807588078</v>
      </c>
      <c r="M261" s="81">
        <v>0.94699646643109536</v>
      </c>
      <c r="N261" s="81">
        <v>0.88888888888888884</v>
      </c>
      <c r="O261" s="81">
        <v>0.92975206611570249</v>
      </c>
      <c r="P261" s="81">
        <v>0.91970802919708028</v>
      </c>
      <c r="Q261" s="81">
        <v>0.95953141640042594</v>
      </c>
      <c r="R261" s="81">
        <v>0.93729372937293731</v>
      </c>
      <c r="S261" s="81">
        <v>0.93069306930693074</v>
      </c>
      <c r="T261" s="81">
        <v>0.95495495495495497</v>
      </c>
      <c r="U261" s="81">
        <v>0.9779411764705882</v>
      </c>
      <c r="V261" s="81">
        <v>0.932295719844358</v>
      </c>
      <c r="W261" s="52"/>
      <c r="X261" s="52"/>
      <c r="Y261" s="52"/>
    </row>
    <row r="262" spans="1:25" s="10" customFormat="1" ht="30" customHeight="1" x14ac:dyDescent="0.25">
      <c r="A262" s="55"/>
      <c r="B262" s="55" t="s">
        <v>48</v>
      </c>
      <c r="C262" s="83">
        <v>0.96296296296296291</v>
      </c>
      <c r="D262" s="83">
        <v>0.97619047619047616</v>
      </c>
      <c r="E262" s="83">
        <v>0.96</v>
      </c>
      <c r="F262" s="83">
        <v>0.91129032258064513</v>
      </c>
      <c r="G262" s="83">
        <v>0.86815415821501019</v>
      </c>
      <c r="H262" s="83">
        <v>0.94059244791666663</v>
      </c>
      <c r="I262" s="83">
        <v>0.89423076923076927</v>
      </c>
      <c r="J262" s="83">
        <v>0.96084337349397586</v>
      </c>
      <c r="K262" s="83">
        <v>0.86425339366515841</v>
      </c>
      <c r="L262" s="83">
        <v>0.84487534626038785</v>
      </c>
      <c r="M262" s="83">
        <v>0.94249201277955275</v>
      </c>
      <c r="N262" s="83">
        <v>0.93798449612403101</v>
      </c>
      <c r="O262" s="83">
        <v>0.94589178356713421</v>
      </c>
      <c r="P262" s="83">
        <v>0.95114006514657978</v>
      </c>
      <c r="Q262" s="83">
        <v>0.94874184529356942</v>
      </c>
      <c r="R262" s="83">
        <v>0.95268138801261826</v>
      </c>
      <c r="S262" s="83">
        <v>0.95061728395061729</v>
      </c>
      <c r="T262" s="83">
        <v>0.95499999999999996</v>
      </c>
      <c r="U262" s="83">
        <v>0.95161290322580649</v>
      </c>
      <c r="V262" s="83">
        <v>0.95063829787234044</v>
      </c>
      <c r="W262" s="52"/>
      <c r="X262" s="52"/>
      <c r="Y262" s="52"/>
    </row>
    <row r="263" spans="1:25" s="10" customFormat="1" ht="31.5" x14ac:dyDescent="0.25">
      <c r="A263" s="55"/>
      <c r="B263" s="55" t="s">
        <v>200</v>
      </c>
      <c r="C263" s="83">
        <v>0.95945945945945943</v>
      </c>
      <c r="D263" s="83">
        <v>0.98859315589353614</v>
      </c>
      <c r="E263" s="83">
        <v>0.99404761904761907</v>
      </c>
      <c r="F263" s="83">
        <v>0.83969465648854957</v>
      </c>
      <c r="G263" s="83">
        <v>0.88555347091932457</v>
      </c>
      <c r="H263" s="83">
        <v>0.94656833232992177</v>
      </c>
      <c r="I263" s="83">
        <v>0.87027027027027026</v>
      </c>
      <c r="J263" s="83">
        <v>0.97135416666666663</v>
      </c>
      <c r="K263" s="83">
        <v>0.89189189189189189</v>
      </c>
      <c r="L263" s="83">
        <v>0.8746666666666667</v>
      </c>
      <c r="M263" s="83">
        <v>0.90909090909090906</v>
      </c>
      <c r="N263" s="83">
        <v>0.94666666666666666</v>
      </c>
      <c r="O263" s="83">
        <v>0.94074074074074077</v>
      </c>
      <c r="P263" s="83">
        <v>0.97812500000000002</v>
      </c>
      <c r="Q263" s="83">
        <v>0.96100519930675909</v>
      </c>
      <c r="R263" s="83">
        <v>0.92708333333333337</v>
      </c>
      <c r="S263" s="83">
        <v>0.95238095238095233</v>
      </c>
      <c r="T263" s="83">
        <v>0.95022624434389136</v>
      </c>
      <c r="U263" s="83">
        <v>0.94285714285714284</v>
      </c>
      <c r="V263" s="83">
        <v>0.95225694444444442</v>
      </c>
      <c r="W263" s="52"/>
      <c r="X263" s="52"/>
      <c r="Y263" s="52"/>
    </row>
    <row r="264" spans="1:25" s="10" customFormat="1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6"/>
      <c r="S264" s="56"/>
      <c r="T264" s="56"/>
      <c r="U264" s="56"/>
      <c r="V264" s="56"/>
      <c r="W264" s="52"/>
      <c r="X264" s="52"/>
      <c r="Y264" s="52"/>
    </row>
    <row r="265" spans="1:25" s="10" customFormat="1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  <c r="S265" s="56"/>
      <c r="T265" s="56"/>
      <c r="U265" s="56"/>
      <c r="V265" s="56"/>
      <c r="W265" s="52"/>
      <c r="X265" s="52"/>
      <c r="Y265" s="52"/>
    </row>
    <row r="266" spans="1:25" s="10" customFormat="1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6"/>
      <c r="S266" s="56"/>
      <c r="T266" s="56"/>
      <c r="U266" s="56"/>
      <c r="V266" s="56"/>
      <c r="W266" s="52"/>
      <c r="X266" s="52"/>
      <c r="Y266" s="52"/>
    </row>
    <row r="267" spans="1:25" s="10" customFormat="1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  <c r="S267" s="56"/>
      <c r="T267" s="56"/>
      <c r="U267" s="56"/>
      <c r="V267" s="56"/>
      <c r="W267" s="52"/>
      <c r="X267" s="52"/>
      <c r="Y267" s="52"/>
    </row>
    <row r="268" spans="1:25" s="10" customFormat="1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10" customFormat="1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10" customFormat="1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10" customFormat="1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10" customForma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10" customFormat="1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10" customForma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10" customFormat="1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10" customFormat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10" customFormat="1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10" customFormat="1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10" customFormat="1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10" customFormat="1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10" customFormat="1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10" customFormat="1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10" customFormat="1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10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10" customForma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10" customForma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10" customFormat="1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10" customFormat="1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10" customFormat="1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10" customFormat="1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10" customFormat="1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10" customFormat="1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10" customFormat="1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10" customFormat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10" customForma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10" customFormat="1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10" customFormat="1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10" customFormat="1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10" customFormat="1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10" customFormat="1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10" customFormat="1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10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10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10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10" customFormat="1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10" customFormat="1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10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10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10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10" customFormat="1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10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10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10" customFormat="1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10" customFormat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10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10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10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10" customFormat="1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10" customFormat="1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10" customFormat="1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10" customFormat="1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10" customFormat="1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10" customFormat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10" customFormat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10" customFormat="1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10" customFormat="1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10" customFormat="1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10" customFormat="1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10" customFormat="1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10" customFormat="1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10" customFormat="1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10" customFormat="1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10" customFormat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10" customFormat="1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10" customFormat="1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10" customFormat="1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10" customFormat="1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10" customFormat="1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10" customFormat="1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10" customFormat="1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10" customFormat="1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10" customFormat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10" customForma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10" customForma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10" customFormat="1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10" customFormat="1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10" customFormat="1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10" customFormat="1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10" customFormat="1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10" customFormat="1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10" customFormat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10" customFormat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10" customFormat="1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10" customFormat="1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10" customForma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10" customFormat="1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10" customFormat="1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10" customFormat="1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10" customFormat="1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10" customFormat="1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10" customFormat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10" customFormat="1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10" customFormat="1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10" customFormat="1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  <row r="365" spans="1:25" s="10" customFormat="1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6"/>
      <c r="S365" s="56"/>
      <c r="T365" s="56"/>
      <c r="U365" s="56"/>
      <c r="V365" s="56"/>
      <c r="W365" s="52"/>
      <c r="X365" s="52"/>
      <c r="Y365" s="52"/>
    </row>
    <row r="366" spans="1:25" s="10" customFormat="1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6"/>
      <c r="S366" s="56"/>
      <c r="T366" s="56"/>
      <c r="U366" s="56"/>
      <c r="V366" s="56"/>
      <c r="W366" s="52"/>
      <c r="X366" s="52"/>
      <c r="Y366" s="52"/>
    </row>
    <row r="367" spans="1:25" s="10" customFormat="1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6"/>
      <c r="S367" s="56"/>
      <c r="T367" s="56"/>
      <c r="U367" s="56"/>
      <c r="V367" s="56"/>
      <c r="W367" s="52"/>
      <c r="X367" s="52"/>
      <c r="Y367" s="52"/>
    </row>
    <row r="368" spans="1:25" s="10" customFormat="1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  <c r="S368" s="56"/>
      <c r="T368" s="56"/>
      <c r="U368" s="56"/>
      <c r="V368" s="56"/>
      <c r="W368" s="52"/>
      <c r="X368" s="52"/>
      <c r="Y368" s="52"/>
    </row>
    <row r="369" spans="1:25" s="10" customFormat="1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  <c r="S369" s="56"/>
      <c r="T369" s="56"/>
      <c r="U369" s="56"/>
      <c r="V369" s="56"/>
      <c r="W369" s="52"/>
      <c r="X369" s="52"/>
      <c r="Y369" s="52"/>
    </row>
    <row r="370" spans="1:25" s="10" customFormat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  <c r="S370" s="56"/>
      <c r="T370" s="56"/>
      <c r="U370" s="56"/>
      <c r="V370" s="56"/>
      <c r="W370" s="52"/>
      <c r="X370" s="52"/>
      <c r="Y370" s="52"/>
    </row>
    <row r="371" spans="1:25" s="10" customFormat="1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  <c r="S371" s="56"/>
      <c r="T371" s="56"/>
      <c r="U371" s="56"/>
      <c r="V371" s="56"/>
      <c r="W371" s="52"/>
      <c r="X371" s="52"/>
      <c r="Y371" s="52"/>
    </row>
    <row r="372" spans="1:25" s="10" customFormat="1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  <c r="S372" s="56"/>
      <c r="T372" s="56"/>
      <c r="U372" s="56"/>
      <c r="V372" s="56"/>
      <c r="W372" s="52"/>
      <c r="X372" s="52"/>
      <c r="Y372" s="52"/>
    </row>
    <row r="373" spans="1:25" s="10" customFormat="1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  <c r="S373" s="56"/>
      <c r="T373" s="56"/>
      <c r="U373" s="56"/>
      <c r="V373" s="56"/>
      <c r="W373" s="52"/>
      <c r="X373" s="52"/>
      <c r="Y373" s="52"/>
    </row>
    <row r="374" spans="1:25" s="10" customFormat="1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6"/>
      <c r="T374" s="56"/>
      <c r="U374" s="56"/>
      <c r="V374" s="56"/>
      <c r="W374" s="52"/>
      <c r="X374" s="52"/>
      <c r="Y374" s="52"/>
    </row>
    <row r="375" spans="1:25" s="10" customFormat="1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6"/>
      <c r="T375" s="56"/>
      <c r="U375" s="56"/>
      <c r="V375" s="56"/>
      <c r="W375" s="52"/>
      <c r="X375" s="52"/>
      <c r="Y375" s="52"/>
    </row>
    <row r="376" spans="1:25" s="10" customFormat="1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6"/>
      <c r="T376" s="56"/>
      <c r="U376" s="56"/>
      <c r="V376" s="56"/>
      <c r="W376" s="52"/>
      <c r="X376" s="52"/>
      <c r="Y376" s="52"/>
    </row>
    <row r="377" spans="1:25" s="10" customFormat="1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6"/>
      <c r="T377" s="56"/>
      <c r="U377" s="56"/>
      <c r="V377" s="56"/>
      <c r="W377" s="52"/>
      <c r="X377" s="52"/>
      <c r="Y377" s="52"/>
    </row>
    <row r="378" spans="1:25" s="10" customFormat="1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6"/>
      <c r="S378" s="56"/>
      <c r="T378" s="56"/>
      <c r="U378" s="56"/>
      <c r="V378" s="56"/>
      <c r="W378" s="52"/>
      <c r="X378" s="52"/>
      <c r="Y378" s="52"/>
    </row>
    <row r="379" spans="1:25" s="10" customFormat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6"/>
      <c r="S379" s="56"/>
      <c r="T379" s="56"/>
      <c r="U379" s="56"/>
      <c r="V379" s="56"/>
      <c r="W379" s="52"/>
      <c r="X379" s="52"/>
      <c r="Y379" s="52"/>
    </row>
    <row r="380" spans="1:25" s="10" customFormat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6"/>
      <c r="S380" s="56"/>
      <c r="T380" s="56"/>
      <c r="U380" s="56"/>
      <c r="V380" s="56"/>
      <c r="W380" s="52"/>
      <c r="X380" s="52"/>
      <c r="Y380" s="52"/>
    </row>
    <row r="381" spans="1:25" s="10" customForma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6"/>
      <c r="S381" s="56"/>
      <c r="T381" s="56"/>
      <c r="U381" s="56"/>
      <c r="V381" s="56"/>
      <c r="W381" s="52"/>
      <c r="X381" s="52"/>
      <c r="Y381" s="52"/>
    </row>
    <row r="382" spans="1:25" s="10" customFormat="1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6"/>
      <c r="S382" s="56"/>
      <c r="T382" s="56"/>
      <c r="U382" s="56"/>
      <c r="V382" s="56"/>
      <c r="W382" s="52"/>
      <c r="X382" s="52"/>
      <c r="Y382" s="52"/>
    </row>
    <row r="383" spans="1:25" s="10" customFormat="1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6"/>
      <c r="S383" s="56"/>
      <c r="T383" s="56"/>
      <c r="U383" s="56"/>
      <c r="V383" s="56"/>
      <c r="W383" s="52"/>
      <c r="X383" s="52"/>
      <c r="Y383" s="52"/>
    </row>
    <row r="384" spans="1:25" s="10" customFormat="1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6"/>
      <c r="S384" s="56"/>
      <c r="T384" s="56"/>
      <c r="U384" s="56"/>
      <c r="V384" s="56"/>
      <c r="W384" s="52"/>
      <c r="X384" s="52"/>
      <c r="Y384" s="52"/>
    </row>
    <row r="385" spans="1:25" s="10" customFormat="1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6"/>
      <c r="S385" s="56"/>
      <c r="T385" s="56"/>
      <c r="U385" s="56"/>
      <c r="V385" s="56"/>
      <c r="W385" s="52"/>
      <c r="X385" s="52"/>
      <c r="Y385" s="52"/>
    </row>
    <row r="386" spans="1:25" s="10" customFormat="1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6"/>
      <c r="S386" s="56"/>
      <c r="T386" s="56"/>
      <c r="U386" s="56"/>
      <c r="V386" s="56"/>
      <c r="W386" s="52"/>
      <c r="X386" s="52"/>
      <c r="Y386" s="52"/>
    </row>
    <row r="387" spans="1:25" s="10" customFormat="1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6"/>
      <c r="S387" s="56"/>
      <c r="T387" s="56"/>
      <c r="U387" s="56"/>
      <c r="V387" s="56"/>
      <c r="W387" s="52"/>
      <c r="X387" s="52"/>
      <c r="Y387" s="52"/>
    </row>
    <row r="388" spans="1:25" s="10" customFormat="1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6"/>
      <c r="S388" s="56"/>
      <c r="T388" s="56"/>
      <c r="U388" s="56"/>
      <c r="V388" s="56"/>
      <c r="W388" s="52"/>
      <c r="X388" s="52"/>
      <c r="Y388" s="52"/>
    </row>
    <row r="389" spans="1:25" s="10" customFormat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  <c r="S389" s="56"/>
      <c r="T389" s="56"/>
      <c r="U389" s="56"/>
      <c r="V389" s="56"/>
      <c r="W389" s="52"/>
      <c r="X389" s="52"/>
      <c r="Y389" s="52"/>
    </row>
    <row r="390" spans="1:25" s="10" customFormat="1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  <c r="S390" s="56"/>
      <c r="T390" s="56"/>
      <c r="U390" s="56"/>
      <c r="V390" s="56"/>
      <c r="W390" s="52"/>
      <c r="X390" s="52"/>
      <c r="Y390" s="52"/>
    </row>
    <row r="391" spans="1:25" s="10" customFormat="1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  <c r="S391" s="56"/>
      <c r="T391" s="56"/>
      <c r="U391" s="56"/>
      <c r="V391" s="56"/>
      <c r="W391" s="52"/>
      <c r="X391" s="52"/>
      <c r="Y391" s="52"/>
    </row>
    <row r="392" spans="1:25" s="10" customFormat="1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  <c r="S392" s="56"/>
      <c r="T392" s="56"/>
      <c r="U392" s="56"/>
      <c r="V392" s="56"/>
      <c r="W392" s="52"/>
      <c r="X392" s="52"/>
      <c r="Y392" s="52"/>
    </row>
    <row r="393" spans="1:25" s="10" customFormat="1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  <c r="S393" s="56"/>
      <c r="T393" s="56"/>
      <c r="U393" s="56"/>
      <c r="V393" s="56"/>
      <c r="W393" s="52"/>
      <c r="X393" s="52"/>
      <c r="Y393" s="52"/>
    </row>
    <row r="394" spans="1:25" s="10" customFormat="1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  <c r="S394" s="56"/>
      <c r="T394" s="56"/>
      <c r="U394" s="56"/>
      <c r="V394" s="56"/>
      <c r="W394" s="52"/>
      <c r="X394" s="52"/>
      <c r="Y394" s="52"/>
    </row>
    <row r="395" spans="1:25" s="10" customFormat="1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  <c r="S395" s="56"/>
      <c r="T395" s="56"/>
      <c r="U395" s="56"/>
      <c r="V395" s="56"/>
      <c r="W395" s="52"/>
      <c r="X395" s="52"/>
      <c r="Y395" s="52"/>
    </row>
    <row r="396" spans="1:25" s="10" customFormat="1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  <c r="S396" s="56"/>
      <c r="T396" s="56"/>
      <c r="U396" s="56"/>
      <c r="V396" s="56"/>
      <c r="W396" s="52"/>
      <c r="X396" s="52"/>
      <c r="Y396" s="52"/>
    </row>
    <row r="397" spans="1:25" s="10" customFormat="1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6"/>
      <c r="S397" s="56"/>
      <c r="T397" s="56"/>
      <c r="U397" s="56"/>
      <c r="V397" s="56"/>
      <c r="W397" s="52"/>
      <c r="X397" s="52"/>
      <c r="Y397" s="52"/>
    </row>
    <row r="398" spans="1:25" s="10" customFormat="1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6"/>
      <c r="S398" s="56"/>
      <c r="T398" s="56"/>
      <c r="U398" s="56"/>
      <c r="V398" s="56"/>
      <c r="W398" s="52"/>
      <c r="X398" s="52"/>
      <c r="Y398" s="52"/>
    </row>
    <row r="399" spans="1:25" s="10" customFormat="1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6"/>
      <c r="S399" s="56"/>
      <c r="T399" s="56"/>
      <c r="U399" s="56"/>
      <c r="V399" s="56"/>
      <c r="W399" s="52"/>
      <c r="X399" s="52"/>
      <c r="Y399" s="52"/>
    </row>
    <row r="400" spans="1:25" s="10" customFormat="1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6"/>
      <c r="S400" s="56"/>
      <c r="T400" s="56"/>
      <c r="U400" s="56"/>
      <c r="V400" s="56"/>
      <c r="W400" s="52"/>
      <c r="X400" s="52"/>
      <c r="Y400" s="52"/>
    </row>
    <row r="401" spans="1:25" s="10" customFormat="1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6"/>
      <c r="S401" s="56"/>
      <c r="T401" s="56"/>
      <c r="U401" s="56"/>
      <c r="V401" s="56"/>
      <c r="W401" s="52"/>
      <c r="X401" s="52"/>
      <c r="Y401" s="52"/>
    </row>
    <row r="402" spans="1:25" s="10" customFormat="1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6"/>
      <c r="S402" s="56"/>
      <c r="T402" s="56"/>
      <c r="U402" s="56"/>
      <c r="V402" s="56"/>
      <c r="W402" s="52"/>
      <c r="X402" s="52"/>
      <c r="Y402" s="52"/>
    </row>
    <row r="403" spans="1:25" s="10" customFormat="1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6"/>
      <c r="S403" s="56"/>
      <c r="T403" s="56"/>
      <c r="U403" s="56"/>
      <c r="V403" s="56"/>
      <c r="W403" s="52"/>
      <c r="X403" s="52"/>
      <c r="Y403" s="52"/>
    </row>
    <row r="404" spans="1:25" s="10" customFormat="1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6"/>
      <c r="S404" s="56"/>
      <c r="T404" s="56"/>
      <c r="U404" s="56"/>
      <c r="V404" s="56"/>
      <c r="W404" s="52"/>
      <c r="X404" s="52"/>
      <c r="Y404" s="52"/>
    </row>
    <row r="405" spans="1:25" s="10" customFormat="1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6"/>
      <c r="T405" s="56"/>
      <c r="U405" s="56"/>
      <c r="V405" s="56"/>
      <c r="W405" s="52"/>
      <c r="X405" s="52"/>
      <c r="Y405" s="52"/>
    </row>
    <row r="406" spans="1:25" s="10" customFormat="1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6"/>
      <c r="T406" s="56"/>
      <c r="U406" s="56"/>
      <c r="V406" s="56"/>
      <c r="W406" s="52"/>
      <c r="X406" s="52"/>
      <c r="Y406" s="52"/>
    </row>
    <row r="407" spans="1:25" s="10" customFormat="1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6"/>
      <c r="T407" s="56"/>
      <c r="U407" s="56"/>
      <c r="V407" s="56"/>
      <c r="W407" s="52"/>
      <c r="X407" s="52"/>
      <c r="Y407" s="52"/>
    </row>
    <row r="408" spans="1:25" s="10" customFormat="1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6"/>
      <c r="S408" s="56"/>
      <c r="T408" s="56"/>
      <c r="U408" s="56"/>
      <c r="V408" s="56"/>
      <c r="W408" s="52"/>
      <c r="X408" s="52"/>
      <c r="Y408" s="52"/>
    </row>
    <row r="409" spans="1:25" s="10" customFormat="1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6"/>
      <c r="S409" s="56"/>
      <c r="T409" s="56"/>
      <c r="U409" s="56"/>
      <c r="V409" s="56"/>
      <c r="W409" s="52"/>
      <c r="X409" s="52"/>
      <c r="Y409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2"/>
  <sheetViews>
    <sheetView zoomScale="115" zoomScaleNormal="115" workbookViewId="0">
      <selection activeCell="V137" sqref="S137:V137"/>
    </sheetView>
  </sheetViews>
  <sheetFormatPr defaultColWidth="8.875" defaultRowHeight="15.75" x14ac:dyDescent="0.25"/>
  <cols>
    <col min="1" max="1" width="15.875" style="27" customWidth="1"/>
    <col min="2" max="2" width="11.125" style="27" customWidth="1"/>
    <col min="3" max="17" width="14.875" style="27" customWidth="1"/>
    <col min="18" max="22" width="14.875" style="13" customWidth="1"/>
    <col min="23" max="28" width="8.875" style="202"/>
  </cols>
  <sheetData>
    <row r="1" spans="1:30" ht="29.25" customHeight="1" x14ac:dyDescent="0.35">
      <c r="A1" s="269" t="s">
        <v>220</v>
      </c>
      <c r="B1" s="269"/>
      <c r="C1" s="269"/>
      <c r="D1" s="269"/>
      <c r="E1" s="269"/>
      <c r="F1" s="269"/>
      <c r="G1" s="269"/>
      <c r="H1" s="269"/>
      <c r="I1" s="269"/>
      <c r="J1" s="269"/>
      <c r="K1"/>
      <c r="L1"/>
      <c r="M1" s="20" t="s">
        <v>29</v>
      </c>
      <c r="N1" s="20"/>
      <c r="O1" s="20"/>
      <c r="P1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25">
      <c r="A2" s="270" t="s">
        <v>219</v>
      </c>
      <c r="B2" s="270"/>
      <c r="C2" s="270"/>
      <c r="D2" s="270"/>
      <c r="E2" s="270"/>
      <c r="F2" s="270"/>
      <c r="G2" s="270"/>
      <c r="H2" s="270"/>
      <c r="I2" s="270"/>
      <c r="J2" s="270"/>
      <c r="K2" s="22" t="s">
        <v>33</v>
      </c>
      <c r="L2" t="s">
        <v>34</v>
      </c>
      <c r="M2" t="s">
        <v>239</v>
      </c>
      <c r="N2"/>
      <c r="O2"/>
      <c r="P2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35">
      <c r="A3" s="84"/>
      <c r="B3" s="84"/>
      <c r="C3" s="84"/>
      <c r="D3" s="84"/>
      <c r="E3" s="84"/>
      <c r="F3" s="55"/>
      <c r="G3" s="55"/>
      <c r="H3" s="55"/>
      <c r="I3" s="55"/>
      <c r="J3" s="55"/>
      <c r="K3"/>
      <c r="L3" t="s">
        <v>39</v>
      </c>
      <c r="M3" t="s">
        <v>240</v>
      </c>
      <c r="N3"/>
      <c r="O3"/>
      <c r="P3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25">
      <c r="A5" s="226" t="s">
        <v>55</v>
      </c>
      <c r="B5" s="227"/>
      <c r="C5" s="227" t="s">
        <v>56</v>
      </c>
      <c r="D5" s="227" t="s">
        <v>57</v>
      </c>
      <c r="E5" s="227" t="s">
        <v>58</v>
      </c>
      <c r="F5" s="227" t="s">
        <v>59</v>
      </c>
      <c r="G5" s="227" t="s">
        <v>60</v>
      </c>
      <c r="H5" s="227" t="s">
        <v>121</v>
      </c>
      <c r="I5" s="227" t="s">
        <v>61</v>
      </c>
      <c r="J5" s="227" t="s">
        <v>62</v>
      </c>
      <c r="K5" s="227" t="s">
        <v>63</v>
      </c>
      <c r="L5" s="228" t="s">
        <v>64</v>
      </c>
      <c r="M5" s="228" t="s">
        <v>65</v>
      </c>
      <c r="N5" s="228" t="s">
        <v>66</v>
      </c>
      <c r="O5" s="228" t="s">
        <v>67</v>
      </c>
      <c r="P5" s="228" t="s">
        <v>68</v>
      </c>
      <c r="Q5" s="228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25">
      <c r="A6" s="57" t="s">
        <v>11</v>
      </c>
      <c r="B6" s="58" t="s">
        <v>12</v>
      </c>
      <c r="C6" s="74">
        <v>0.88421052631578945</v>
      </c>
      <c r="D6" s="74">
        <v>0.625</v>
      </c>
      <c r="E6" s="74">
        <v>0.94871794871794868</v>
      </c>
      <c r="F6" s="74">
        <v>0.7528089887640449</v>
      </c>
      <c r="G6" s="74">
        <v>0.9242424242424242</v>
      </c>
      <c r="H6" s="74">
        <v>0.87671232876712324</v>
      </c>
      <c r="I6" s="74">
        <v>0.9358974358974359</v>
      </c>
      <c r="J6" s="74">
        <v>1</v>
      </c>
      <c r="K6" s="74">
        <v>0.87804878048780488</v>
      </c>
      <c r="L6" s="74">
        <v>0.96666666666666667</v>
      </c>
      <c r="M6" s="74">
        <v>1</v>
      </c>
      <c r="N6" s="74">
        <v>0.86363636363636365</v>
      </c>
      <c r="O6" s="74">
        <v>1</v>
      </c>
      <c r="P6" s="74">
        <v>1</v>
      </c>
      <c r="Q6" s="74">
        <v>0.934640522875817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25">
      <c r="A7" s="57"/>
      <c r="B7" s="58" t="s">
        <v>13</v>
      </c>
      <c r="C7" s="74">
        <v>0.83157894736842108</v>
      </c>
      <c r="D7" s="74">
        <v>0.75862068965517238</v>
      </c>
      <c r="E7" s="74">
        <v>0.96202531645569622</v>
      </c>
      <c r="F7" s="74">
        <v>0.8545454545454545</v>
      </c>
      <c r="G7" s="74">
        <v>0.97222222222222221</v>
      </c>
      <c r="H7" s="74">
        <v>0.93162393162393164</v>
      </c>
      <c r="I7" s="74">
        <v>0.85245901639344257</v>
      </c>
      <c r="J7" s="74">
        <v>0.42857142857142855</v>
      </c>
      <c r="K7" s="74">
        <v>0.7857142857142857</v>
      </c>
      <c r="L7" s="74">
        <v>0.9464285714285714</v>
      </c>
      <c r="M7" s="74">
        <v>0.81818181818181823</v>
      </c>
      <c r="N7" s="74">
        <v>0.88235294117647056</v>
      </c>
      <c r="O7" s="74">
        <v>0.95833333333333337</v>
      </c>
      <c r="P7" s="74">
        <v>1</v>
      </c>
      <c r="Q7" s="74">
        <v>0.92173913043478262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25">
      <c r="A8" s="57"/>
      <c r="B8" s="58" t="s">
        <v>14</v>
      </c>
      <c r="C8" s="74">
        <v>0.78695652173913044</v>
      </c>
      <c r="D8" s="74">
        <v>0.8</v>
      </c>
      <c r="E8" s="74">
        <v>0.96153846153846156</v>
      </c>
      <c r="F8" s="74">
        <v>0.85507246376811596</v>
      </c>
      <c r="G8" s="74">
        <v>0.96</v>
      </c>
      <c r="H8" s="74">
        <v>0.92307692307692313</v>
      </c>
      <c r="I8" s="74">
        <v>0.98484848484848486</v>
      </c>
      <c r="J8" s="74">
        <v>0.44444444444444442</v>
      </c>
      <c r="K8" s="74">
        <v>0.84905660377358494</v>
      </c>
      <c r="L8" s="74">
        <v>0.94827586206896552</v>
      </c>
      <c r="M8" s="74">
        <v>0.875</v>
      </c>
      <c r="N8" s="74">
        <v>0.95833333333333337</v>
      </c>
      <c r="O8" s="74">
        <v>0.9</v>
      </c>
      <c r="P8" s="74">
        <v>1</v>
      </c>
      <c r="Q8" s="74">
        <v>0.97391304347826091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25">
      <c r="A9" s="57"/>
      <c r="B9" s="58" t="s">
        <v>15</v>
      </c>
      <c r="C9" s="74">
        <v>0.82352941176470584</v>
      </c>
      <c r="D9" s="74">
        <v>0.69230769230769229</v>
      </c>
      <c r="E9" s="74">
        <v>0.97826086956521741</v>
      </c>
      <c r="F9" s="74">
        <v>0.84210526315789469</v>
      </c>
      <c r="G9" s="74">
        <v>0.94936708860759489</v>
      </c>
      <c r="H9" s="74">
        <v>0.93798449612403101</v>
      </c>
      <c r="I9" s="74">
        <v>0.98360655737704916</v>
      </c>
      <c r="J9" s="74">
        <v>0.75</v>
      </c>
      <c r="K9" s="74">
        <v>0.84210526315789469</v>
      </c>
      <c r="L9" s="74">
        <v>0.92307692307692313</v>
      </c>
      <c r="M9" s="74">
        <v>1</v>
      </c>
      <c r="N9" s="74">
        <v>0.82352941176470584</v>
      </c>
      <c r="O9" s="74">
        <v>0.91666666666666663</v>
      </c>
      <c r="P9" s="74">
        <v>1</v>
      </c>
      <c r="Q9" s="74">
        <v>0.9576271186440678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25">
      <c r="A10" s="57"/>
      <c r="B10" s="58" t="s">
        <v>16</v>
      </c>
      <c r="C10" s="74">
        <v>0.8614718614718615</v>
      </c>
      <c r="D10" s="74">
        <v>0.67741935483870963</v>
      </c>
      <c r="E10" s="74">
        <v>0.93939393939393945</v>
      </c>
      <c r="F10" s="74">
        <v>0.89743589743589747</v>
      </c>
      <c r="G10" s="74">
        <v>0.87654320987654322</v>
      </c>
      <c r="H10" s="74">
        <v>0.92173913043478262</v>
      </c>
      <c r="I10" s="74">
        <v>0.95714285714285718</v>
      </c>
      <c r="J10" s="74">
        <v>0.88888888888888884</v>
      </c>
      <c r="K10" s="74">
        <v>0.875</v>
      </c>
      <c r="L10" s="74">
        <v>0.8928571428571429</v>
      </c>
      <c r="M10" s="74">
        <v>1</v>
      </c>
      <c r="N10" s="74">
        <v>0.95454545454545459</v>
      </c>
      <c r="O10" s="74">
        <v>0.81818181818181823</v>
      </c>
      <c r="P10" s="74">
        <v>1</v>
      </c>
      <c r="Q10" s="74">
        <v>0.95081967213114749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25">
      <c r="A11" s="57"/>
      <c r="B11" s="58" t="s">
        <v>17</v>
      </c>
      <c r="C11" s="74">
        <v>0.89302325581395348</v>
      </c>
      <c r="D11" s="74">
        <v>0.7857142857142857</v>
      </c>
      <c r="E11" s="74">
        <v>0.97272727272727277</v>
      </c>
      <c r="F11" s="74">
        <v>0.83561643835616439</v>
      </c>
      <c r="G11" s="74">
        <v>0.98550724637681164</v>
      </c>
      <c r="H11" s="74">
        <v>0.93700787401574803</v>
      </c>
      <c r="I11" s="74">
        <v>0.8904109589041096</v>
      </c>
      <c r="J11" s="74">
        <v>0.875</v>
      </c>
      <c r="K11" s="74">
        <v>0.76315789473684215</v>
      </c>
      <c r="L11" s="74">
        <v>0.95522388059701491</v>
      </c>
      <c r="M11" s="74">
        <v>1</v>
      </c>
      <c r="N11" s="74">
        <v>0.91666666666666663</v>
      </c>
      <c r="O11" s="74">
        <v>0.85</v>
      </c>
      <c r="P11" s="74">
        <v>1</v>
      </c>
      <c r="Q11" s="74">
        <v>0.95798319327731096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25">
      <c r="A12" s="57"/>
      <c r="B12" s="58" t="s">
        <v>18</v>
      </c>
      <c r="C12" s="74">
        <v>0.81666666666666665</v>
      </c>
      <c r="D12" s="74">
        <v>0.55555555555555558</v>
      </c>
      <c r="E12" s="74">
        <v>0.94318181818181823</v>
      </c>
      <c r="F12" s="74">
        <v>0.87671232876712324</v>
      </c>
      <c r="G12" s="74">
        <v>0.9726027397260274</v>
      </c>
      <c r="H12" s="74">
        <v>0.88636363636363635</v>
      </c>
      <c r="I12" s="74">
        <v>0.94285714285714284</v>
      </c>
      <c r="J12" s="74">
        <v>0.81818181818181823</v>
      </c>
      <c r="K12" s="74">
        <v>0.7142857142857143</v>
      </c>
      <c r="L12" s="74">
        <v>0.92063492063492058</v>
      </c>
      <c r="M12" s="74">
        <v>0.83333333333333337</v>
      </c>
      <c r="N12" s="74">
        <v>0.96</v>
      </c>
      <c r="O12" s="74">
        <v>1</v>
      </c>
      <c r="P12" s="74">
        <v>1</v>
      </c>
      <c r="Q12" s="74">
        <v>0.96899224806201545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25">
      <c r="A13" s="57"/>
      <c r="B13" s="58" t="s">
        <v>19</v>
      </c>
      <c r="C13" s="74">
        <v>0.82870370370370372</v>
      </c>
      <c r="D13" s="74">
        <v>0.69565217391304346</v>
      </c>
      <c r="E13" s="74">
        <v>0.88764044943820219</v>
      </c>
      <c r="F13" s="74">
        <v>0.84931506849315064</v>
      </c>
      <c r="G13" s="74">
        <v>0.98684210526315785</v>
      </c>
      <c r="H13" s="74">
        <v>0.875</v>
      </c>
      <c r="I13" s="74">
        <v>0.90196078431372551</v>
      </c>
      <c r="J13" s="74">
        <v>1</v>
      </c>
      <c r="K13" s="74">
        <v>0.70270270270270274</v>
      </c>
      <c r="L13" s="74">
        <v>0.89583333333333337</v>
      </c>
      <c r="M13" s="74">
        <v>1</v>
      </c>
      <c r="N13" s="74">
        <v>0.95</v>
      </c>
      <c r="O13" s="74">
        <v>1</v>
      </c>
      <c r="P13" s="74">
        <v>1</v>
      </c>
      <c r="Q13" s="74">
        <v>0.95327102803738317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25">
      <c r="A14" s="57"/>
      <c r="B14" s="58" t="s">
        <v>20</v>
      </c>
      <c r="C14" s="74">
        <v>0.82954545454545459</v>
      </c>
      <c r="D14" s="74">
        <v>0.72727272727272729</v>
      </c>
      <c r="E14" s="74">
        <v>0.92592592592592593</v>
      </c>
      <c r="F14" s="74">
        <v>0.82432432432432434</v>
      </c>
      <c r="G14" s="74">
        <v>0.93548387096774188</v>
      </c>
      <c r="H14" s="74">
        <v>0.88805970149253732</v>
      </c>
      <c r="I14" s="74">
        <v>0.90476190476190477</v>
      </c>
      <c r="J14" s="74">
        <v>0.5714285714285714</v>
      </c>
      <c r="K14" s="74">
        <v>0.9</v>
      </c>
      <c r="L14" s="74">
        <v>0.96226415094339623</v>
      </c>
      <c r="M14" s="74">
        <v>1</v>
      </c>
      <c r="N14" s="74">
        <v>0.77272727272727271</v>
      </c>
      <c r="O14" s="74">
        <v>1</v>
      </c>
      <c r="P14" s="74">
        <v>1</v>
      </c>
      <c r="Q14" s="74">
        <v>0.95454545454545459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25">
      <c r="A15" s="57"/>
      <c r="B15" s="58" t="s">
        <v>21</v>
      </c>
      <c r="C15" s="74">
        <v>0.78260869565217395</v>
      </c>
      <c r="D15" s="74">
        <v>0.74285714285714288</v>
      </c>
      <c r="E15" s="74">
        <v>0.96385542168674698</v>
      </c>
      <c r="F15" s="74">
        <v>0.90476190476190477</v>
      </c>
      <c r="G15" s="74">
        <v>0.9838709677419355</v>
      </c>
      <c r="H15" s="74">
        <v>0.87951807228915657</v>
      </c>
      <c r="I15" s="74">
        <v>0.8571428571428571</v>
      </c>
      <c r="J15" s="74">
        <v>0.8</v>
      </c>
      <c r="K15" s="74">
        <v>0.8571428571428571</v>
      </c>
      <c r="L15" s="74">
        <v>0.91044776119402981</v>
      </c>
      <c r="M15" s="74">
        <v>1</v>
      </c>
      <c r="N15" s="74">
        <v>0.81818181818181823</v>
      </c>
      <c r="O15" s="74">
        <v>0.88888888888888884</v>
      </c>
      <c r="P15" s="74">
        <v>0.88888888888888884</v>
      </c>
      <c r="Q15" s="74">
        <v>0.94230769230769229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25">
      <c r="A16" s="57"/>
      <c r="B16" s="58" t="s">
        <v>22</v>
      </c>
      <c r="C16" s="74">
        <v>0.88020833333333337</v>
      </c>
      <c r="D16" s="74">
        <v>0.45</v>
      </c>
      <c r="E16" s="74">
        <v>0.95744680851063835</v>
      </c>
      <c r="F16" s="74">
        <v>0.91666666666666663</v>
      </c>
      <c r="G16" s="74">
        <v>0.96341463414634143</v>
      </c>
      <c r="H16" s="74">
        <v>0.95683453237410077</v>
      </c>
      <c r="I16" s="74">
        <v>0.97777777777777775</v>
      </c>
      <c r="J16" s="74">
        <v>0.9</v>
      </c>
      <c r="K16" s="74">
        <v>0.86363636363636365</v>
      </c>
      <c r="L16" s="74">
        <v>0.8936170212765957</v>
      </c>
      <c r="M16" s="74">
        <v>0.9285714285714286</v>
      </c>
      <c r="N16" s="74">
        <v>1</v>
      </c>
      <c r="O16" s="74">
        <v>1</v>
      </c>
      <c r="P16" s="74">
        <v>0.9285714285714286</v>
      </c>
      <c r="Q16" s="74">
        <v>0.95327102803738317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25">
      <c r="A17" s="59"/>
      <c r="B17" s="60" t="s">
        <v>23</v>
      </c>
      <c r="C17" s="76">
        <v>0.7531914893617021</v>
      </c>
      <c r="D17" s="76">
        <v>0.69230769230769229</v>
      </c>
      <c r="E17" s="76">
        <v>0.92727272727272725</v>
      </c>
      <c r="F17" s="76">
        <v>0.86363636363636365</v>
      </c>
      <c r="G17" s="76">
        <v>0.93333333333333335</v>
      </c>
      <c r="H17" s="76">
        <v>0.87074829931972786</v>
      </c>
      <c r="I17" s="76">
        <v>0.9</v>
      </c>
      <c r="J17" s="76">
        <v>0.81818181818181823</v>
      </c>
      <c r="K17" s="76">
        <v>0.78846153846153844</v>
      </c>
      <c r="L17" s="76">
        <v>0.94339622641509435</v>
      </c>
      <c r="M17" s="76">
        <v>1</v>
      </c>
      <c r="N17" s="76">
        <v>0.91176470588235292</v>
      </c>
      <c r="O17" s="76">
        <v>0.94444444444444442</v>
      </c>
      <c r="P17" s="76">
        <v>0.88888888888888884</v>
      </c>
      <c r="Q17" s="76">
        <v>0.91666666666666663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25">
      <c r="A18" s="57" t="s">
        <v>24</v>
      </c>
      <c r="B18" s="58" t="s">
        <v>12</v>
      </c>
      <c r="C18" s="74">
        <v>0.78899082568807344</v>
      </c>
      <c r="D18" s="74">
        <v>0.56666666666666665</v>
      </c>
      <c r="E18" s="74">
        <v>0.94339622641509435</v>
      </c>
      <c r="F18" s="74">
        <v>0.79365079365079361</v>
      </c>
      <c r="G18" s="74">
        <v>0.94805194805194803</v>
      </c>
      <c r="H18" s="74">
        <v>0.85416666666666663</v>
      </c>
      <c r="I18" s="74">
        <v>0.89473684210526316</v>
      </c>
      <c r="J18" s="74">
        <v>0.72727272727272729</v>
      </c>
      <c r="K18" s="74">
        <v>0.73170731707317072</v>
      </c>
      <c r="L18" s="74">
        <v>0.92307692307692313</v>
      </c>
      <c r="M18" s="74">
        <v>0.88235294117647056</v>
      </c>
      <c r="N18" s="74">
        <v>0.88</v>
      </c>
      <c r="O18" s="74">
        <v>1</v>
      </c>
      <c r="P18" s="74">
        <v>0.94117647058823528</v>
      </c>
      <c r="Q18" s="74">
        <v>0.91538461538461535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25">
      <c r="A19" s="57"/>
      <c r="B19" s="58" t="s">
        <v>13</v>
      </c>
      <c r="C19" s="74">
        <v>0.81034482758620685</v>
      </c>
      <c r="D19" s="74">
        <v>0.56521739130434778</v>
      </c>
      <c r="E19" s="74">
        <v>0.93548387096774188</v>
      </c>
      <c r="F19" s="74">
        <v>0.90163934426229508</v>
      </c>
      <c r="G19" s="74">
        <v>0.89230769230769236</v>
      </c>
      <c r="H19" s="74">
        <v>0.91959798994974873</v>
      </c>
      <c r="I19" s="74">
        <v>0.9464285714285714</v>
      </c>
      <c r="J19" s="74">
        <v>0.66666666666666663</v>
      </c>
      <c r="K19" s="74">
        <v>0.76315789473684215</v>
      </c>
      <c r="L19" s="74">
        <v>0.93442622950819676</v>
      </c>
      <c r="M19" s="74">
        <v>1</v>
      </c>
      <c r="N19" s="74">
        <v>0.83333333333333337</v>
      </c>
      <c r="O19" s="74">
        <v>0.83333333333333337</v>
      </c>
      <c r="P19" s="74">
        <v>1</v>
      </c>
      <c r="Q19" s="74">
        <v>0.97142857142857142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25">
      <c r="A20" s="57"/>
      <c r="B20" s="58" t="s">
        <v>14</v>
      </c>
      <c r="C20" s="74">
        <v>0.79203539823008851</v>
      </c>
      <c r="D20" s="74">
        <v>0.46875</v>
      </c>
      <c r="E20" s="74">
        <v>0.90526315789473688</v>
      </c>
      <c r="F20" s="74">
        <v>0.81081081081081086</v>
      </c>
      <c r="G20" s="74">
        <v>0.91549295774647887</v>
      </c>
      <c r="H20" s="74">
        <v>0.86021505376344087</v>
      </c>
      <c r="I20" s="74">
        <v>0.9285714285714286</v>
      </c>
      <c r="J20" s="74">
        <v>1</v>
      </c>
      <c r="K20" s="74">
        <v>0.69811320754716977</v>
      </c>
      <c r="L20" s="74">
        <v>0.81481481481481477</v>
      </c>
      <c r="M20" s="74">
        <v>1</v>
      </c>
      <c r="N20" s="74">
        <v>0.86363636363636365</v>
      </c>
      <c r="O20" s="74">
        <v>0.94736842105263153</v>
      </c>
      <c r="P20" s="74">
        <v>0.9375</v>
      </c>
      <c r="Q20" s="74">
        <v>0.99145299145299148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25">
      <c r="A21" s="57"/>
      <c r="B21" s="58" t="s">
        <v>15</v>
      </c>
      <c r="C21" s="74">
        <v>0.89230769230769236</v>
      </c>
      <c r="D21" s="74">
        <v>0.56666666666666665</v>
      </c>
      <c r="E21" s="74">
        <v>0.96153846153846156</v>
      </c>
      <c r="F21" s="74">
        <v>0.83823529411764708</v>
      </c>
      <c r="G21" s="74">
        <v>0.96153846153846156</v>
      </c>
      <c r="H21" s="74">
        <v>0.9349112426035503</v>
      </c>
      <c r="I21" s="74">
        <v>0.96875</v>
      </c>
      <c r="J21" s="74">
        <v>1</v>
      </c>
      <c r="K21" s="74">
        <v>0.8</v>
      </c>
      <c r="L21" s="74">
        <v>0.91304347826086951</v>
      </c>
      <c r="M21" s="74">
        <v>1</v>
      </c>
      <c r="N21" s="74">
        <v>0.90476190476190477</v>
      </c>
      <c r="O21" s="74">
        <v>1</v>
      </c>
      <c r="P21" s="74">
        <v>0.967741935483871</v>
      </c>
      <c r="Q21" s="74">
        <v>0.99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25">
      <c r="A22" s="57"/>
      <c r="B22" s="58" t="s">
        <v>16</v>
      </c>
      <c r="C22" s="74">
        <v>0.85116279069767442</v>
      </c>
      <c r="D22" s="74">
        <v>0.66666666666666663</v>
      </c>
      <c r="E22" s="74">
        <v>0.93518518518518523</v>
      </c>
      <c r="F22" s="74">
        <v>0.84507042253521125</v>
      </c>
      <c r="G22" s="74">
        <v>0.97014925373134331</v>
      </c>
      <c r="H22" s="74">
        <v>0.93197278911564629</v>
      </c>
      <c r="I22" s="74">
        <v>0.95238095238095233</v>
      </c>
      <c r="J22" s="74">
        <v>0.88888888888888884</v>
      </c>
      <c r="K22" s="74">
        <v>0.8867924528301887</v>
      </c>
      <c r="L22" s="74">
        <v>0.95</v>
      </c>
      <c r="M22" s="74">
        <v>0.82352941176470584</v>
      </c>
      <c r="N22" s="74">
        <v>1</v>
      </c>
      <c r="O22" s="74">
        <v>1</v>
      </c>
      <c r="P22" s="74">
        <v>0.95</v>
      </c>
      <c r="Q22" s="74">
        <v>0.98305084745762716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25">
      <c r="A23" s="57"/>
      <c r="B23" s="58" t="s">
        <v>17</v>
      </c>
      <c r="C23" s="74">
        <v>0.83888888888888891</v>
      </c>
      <c r="D23" s="74">
        <v>0.47826086956521741</v>
      </c>
      <c r="E23" s="74">
        <v>0.95</v>
      </c>
      <c r="F23" s="74">
        <v>0.91044776119402981</v>
      </c>
      <c r="G23" s="74">
        <v>0.95402298850574707</v>
      </c>
      <c r="H23" s="74">
        <v>0.94285714285714284</v>
      </c>
      <c r="I23" s="74">
        <v>0.89473684210526316</v>
      </c>
      <c r="J23" s="74">
        <v>1</v>
      </c>
      <c r="K23" s="74">
        <v>0.65853658536585369</v>
      </c>
      <c r="L23" s="74">
        <v>0.89130434782608692</v>
      </c>
      <c r="M23" s="74">
        <v>0.92307692307692313</v>
      </c>
      <c r="N23" s="74">
        <v>0.9375</v>
      </c>
      <c r="O23" s="74">
        <v>1</v>
      </c>
      <c r="P23" s="74">
        <v>1</v>
      </c>
      <c r="Q23" s="74">
        <v>0.94957983193277307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25">
      <c r="A24" s="57"/>
      <c r="B24" s="58" t="s">
        <v>18</v>
      </c>
      <c r="C24" s="74">
        <v>0.76923076923076927</v>
      </c>
      <c r="D24" s="74">
        <v>0.4642857142857143</v>
      </c>
      <c r="E24" s="74">
        <v>0.91428571428571426</v>
      </c>
      <c r="F24" s="74">
        <v>0.81081081081081086</v>
      </c>
      <c r="G24" s="74">
        <v>0.95</v>
      </c>
      <c r="H24" s="74">
        <v>0.8951048951048951</v>
      </c>
      <c r="I24" s="74">
        <v>0.875</v>
      </c>
      <c r="J24" s="74">
        <v>0.82352941176470584</v>
      </c>
      <c r="K24" s="74">
        <v>0.82758620689655171</v>
      </c>
      <c r="L24" s="74">
        <v>0.86567164179104472</v>
      </c>
      <c r="M24" s="74">
        <v>1</v>
      </c>
      <c r="N24" s="74">
        <v>0.8571428571428571</v>
      </c>
      <c r="O24" s="74">
        <v>1</v>
      </c>
      <c r="P24" s="74">
        <v>1</v>
      </c>
      <c r="Q24" s="74">
        <v>0.98130841121495327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25">
      <c r="A25" s="62"/>
      <c r="B25" s="58" t="s">
        <v>19</v>
      </c>
      <c r="C25" s="74">
        <v>0.75510204081632648</v>
      </c>
      <c r="D25" s="74">
        <v>0.65384615384615385</v>
      </c>
      <c r="E25" s="74">
        <v>0.88785046728971961</v>
      </c>
      <c r="F25" s="74">
        <v>0.8545454545454545</v>
      </c>
      <c r="G25" s="74">
        <v>0.92307692307692313</v>
      </c>
      <c r="H25" s="74">
        <v>0.92561983471074383</v>
      </c>
      <c r="I25" s="74">
        <v>0.953125</v>
      </c>
      <c r="J25" s="74">
        <v>0.7142857142857143</v>
      </c>
      <c r="K25" s="74">
        <v>0.75510204081632648</v>
      </c>
      <c r="L25" s="74">
        <v>0.93421052631578949</v>
      </c>
      <c r="M25" s="74">
        <v>0.88888888888888884</v>
      </c>
      <c r="N25" s="74">
        <v>0.9285714285714286</v>
      </c>
      <c r="O25" s="74">
        <v>0.94736842105263153</v>
      </c>
      <c r="P25" s="74">
        <v>1</v>
      </c>
      <c r="Q25" s="74">
        <v>0.9509803921568627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25">
      <c r="A26" s="55"/>
      <c r="B26" s="58" t="s">
        <v>20</v>
      </c>
      <c r="C26" s="74">
        <v>0.83854166666666663</v>
      </c>
      <c r="D26" s="74">
        <v>0.5</v>
      </c>
      <c r="E26" s="74">
        <v>0.88764044943820219</v>
      </c>
      <c r="F26" s="74">
        <v>0.86885245901639341</v>
      </c>
      <c r="G26" s="74">
        <v>0.95454545454545459</v>
      </c>
      <c r="H26" s="74">
        <v>0.93600000000000005</v>
      </c>
      <c r="I26" s="74">
        <v>0.98</v>
      </c>
      <c r="J26" s="74">
        <v>1</v>
      </c>
      <c r="K26" s="74">
        <v>0.82857142857142863</v>
      </c>
      <c r="L26" s="74">
        <v>0.91304347826086951</v>
      </c>
      <c r="M26" s="74">
        <v>1</v>
      </c>
      <c r="N26" s="74">
        <v>0.8571428571428571</v>
      </c>
      <c r="O26" s="74">
        <v>1</v>
      </c>
      <c r="P26" s="74">
        <v>1</v>
      </c>
      <c r="Q26" s="74">
        <v>0.98913043478260865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25">
      <c r="A27" s="55"/>
      <c r="B27" s="58" t="s">
        <v>21</v>
      </c>
      <c r="C27" s="74">
        <v>0.83684210526315794</v>
      </c>
      <c r="D27" s="74">
        <v>0.90909090909090906</v>
      </c>
      <c r="E27" s="74">
        <v>0.9375</v>
      </c>
      <c r="F27" s="74">
        <v>0.89230769230769236</v>
      </c>
      <c r="G27" s="74">
        <v>0.96666666666666667</v>
      </c>
      <c r="H27" s="74">
        <v>0.94117647058823528</v>
      </c>
      <c r="I27" s="74">
        <v>0.98412698412698407</v>
      </c>
      <c r="J27" s="74">
        <v>1</v>
      </c>
      <c r="K27" s="74">
        <v>0.87878787878787878</v>
      </c>
      <c r="L27" s="74">
        <v>0.91228070175438591</v>
      </c>
      <c r="M27" s="74">
        <v>0.92307692307692313</v>
      </c>
      <c r="N27" s="74">
        <v>1</v>
      </c>
      <c r="O27" s="74">
        <v>1</v>
      </c>
      <c r="P27" s="74">
        <v>0.9</v>
      </c>
      <c r="Q27" s="74">
        <v>0.97391304347826091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25">
      <c r="A28" s="55"/>
      <c r="B28" s="58" t="s">
        <v>22</v>
      </c>
      <c r="C28" s="74">
        <v>0.83732057416267947</v>
      </c>
      <c r="D28" s="74">
        <v>0.78125</v>
      </c>
      <c r="E28" s="74">
        <v>0.95918367346938771</v>
      </c>
      <c r="F28" s="74">
        <v>0.95652173913043481</v>
      </c>
      <c r="G28" s="74">
        <v>0.91428571428571426</v>
      </c>
      <c r="H28" s="74">
        <v>0.91269841269841268</v>
      </c>
      <c r="I28" s="74">
        <v>0.9285714285714286</v>
      </c>
      <c r="J28" s="74">
        <v>0.875</v>
      </c>
      <c r="K28" s="74">
        <v>0.93103448275862066</v>
      </c>
      <c r="L28" s="74">
        <v>1</v>
      </c>
      <c r="M28" s="74">
        <v>0.9285714285714286</v>
      </c>
      <c r="N28" s="74">
        <v>0.85</v>
      </c>
      <c r="O28" s="74">
        <v>0.875</v>
      </c>
      <c r="P28" s="74">
        <v>1</v>
      </c>
      <c r="Q28" s="74">
        <v>0.95348837209302328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25">
      <c r="A29" s="61"/>
      <c r="B29" s="60" t="s">
        <v>23</v>
      </c>
      <c r="C29" s="76">
        <v>0.81313131313131315</v>
      </c>
      <c r="D29" s="76">
        <v>0.81818181818181823</v>
      </c>
      <c r="E29" s="76">
        <v>0.91111111111111109</v>
      </c>
      <c r="F29" s="76">
        <v>0.80769230769230771</v>
      </c>
      <c r="G29" s="76">
        <v>0.93975903614457834</v>
      </c>
      <c r="H29" s="76">
        <v>0.9375</v>
      </c>
      <c r="I29" s="76">
        <v>0.98245614035087714</v>
      </c>
      <c r="J29" s="76">
        <v>0.84615384615384615</v>
      </c>
      <c r="K29" s="76">
        <v>0.74285714285714288</v>
      </c>
      <c r="L29" s="76">
        <v>0.93548387096774188</v>
      </c>
      <c r="M29" s="76">
        <v>1</v>
      </c>
      <c r="N29" s="76">
        <v>0.9285714285714286</v>
      </c>
      <c r="O29" s="76">
        <v>1</v>
      </c>
      <c r="P29" s="76">
        <v>1</v>
      </c>
      <c r="Q29" s="76">
        <v>0.93984962406015038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25">
      <c r="A30" s="63">
        <v>2019</v>
      </c>
      <c r="B30" s="58" t="s">
        <v>12</v>
      </c>
      <c r="C30" s="74">
        <v>0.80314960629921262</v>
      </c>
      <c r="D30" s="74">
        <v>0.66666666666666663</v>
      </c>
      <c r="E30" s="74">
        <v>0.92622950819672134</v>
      </c>
      <c r="F30" s="74">
        <v>0.81481481481481477</v>
      </c>
      <c r="G30" s="74">
        <v>0.92</v>
      </c>
      <c r="H30" s="74">
        <v>0.9101123595505618</v>
      </c>
      <c r="I30" s="74">
        <v>0.96610169491525422</v>
      </c>
      <c r="J30" s="74">
        <v>0.7142857142857143</v>
      </c>
      <c r="K30" s="74">
        <v>0.86</v>
      </c>
      <c r="L30" s="74">
        <v>0.96491228070175439</v>
      </c>
      <c r="M30" s="74">
        <v>1</v>
      </c>
      <c r="N30" s="74">
        <v>0.8666666666666667</v>
      </c>
      <c r="O30" s="74">
        <v>1</v>
      </c>
      <c r="P30" s="74">
        <v>0.96296296296296291</v>
      </c>
      <c r="Q30" s="74">
        <v>0.90833333333333333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25">
      <c r="A31" s="57"/>
      <c r="B31" s="58" t="s">
        <v>13</v>
      </c>
      <c r="C31" s="74">
        <v>0.81407035175879394</v>
      </c>
      <c r="D31" s="74">
        <v>0.9</v>
      </c>
      <c r="E31" s="74">
        <v>0.94318181818181823</v>
      </c>
      <c r="F31" s="74">
        <v>0.8571428571428571</v>
      </c>
      <c r="G31" s="74">
        <v>0.98571428571428577</v>
      </c>
      <c r="H31" s="74">
        <v>0.93827160493827155</v>
      </c>
      <c r="I31" s="74">
        <v>0.94</v>
      </c>
      <c r="J31" s="74">
        <v>0.93333333333333335</v>
      </c>
      <c r="K31" s="74">
        <v>0.72881355932203384</v>
      </c>
      <c r="L31" s="74">
        <v>0.91666666666666663</v>
      </c>
      <c r="M31" s="74">
        <v>0.91666666666666663</v>
      </c>
      <c r="N31" s="74">
        <v>0.90909090909090906</v>
      </c>
      <c r="O31" s="74">
        <v>1</v>
      </c>
      <c r="P31" s="74">
        <v>1</v>
      </c>
      <c r="Q31" s="74">
        <v>0.95918367346938771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25">
      <c r="A32" s="57"/>
      <c r="B32" s="58" t="s">
        <v>14</v>
      </c>
      <c r="C32" s="74">
        <v>0.82568807339449546</v>
      </c>
      <c r="D32" s="74">
        <v>0.70370370370370372</v>
      </c>
      <c r="E32" s="74">
        <v>0.88288288288288286</v>
      </c>
      <c r="F32" s="74">
        <v>0.75384615384615383</v>
      </c>
      <c r="G32" s="74">
        <v>0.9363636363636364</v>
      </c>
      <c r="H32" s="74">
        <v>0.88235294117647056</v>
      </c>
      <c r="I32" s="74">
        <v>0.9285714285714286</v>
      </c>
      <c r="J32" s="74">
        <v>0.8666666666666667</v>
      </c>
      <c r="K32" s="74">
        <v>0.74358974358974361</v>
      </c>
      <c r="L32" s="74">
        <v>0.8970588235294118</v>
      </c>
      <c r="M32" s="74">
        <v>1</v>
      </c>
      <c r="N32" s="74">
        <v>0.75</v>
      </c>
      <c r="O32" s="74">
        <v>0.94736842105263153</v>
      </c>
      <c r="P32" s="74">
        <v>1</v>
      </c>
      <c r="Q32" s="74">
        <v>0.94594594594594594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25">
      <c r="A33" s="57"/>
      <c r="B33" s="58" t="s">
        <v>15</v>
      </c>
      <c r="C33" s="74">
        <v>0.80660377358490565</v>
      </c>
      <c r="D33" s="74">
        <v>0.75</v>
      </c>
      <c r="E33" s="74">
        <v>0.9452054794520548</v>
      </c>
      <c r="F33" s="74">
        <v>0.81081081081081086</v>
      </c>
      <c r="G33" s="74">
        <v>0.9509803921568627</v>
      </c>
      <c r="H33" s="74">
        <v>0.90579710144927539</v>
      </c>
      <c r="I33" s="74">
        <v>0.96610169491525422</v>
      </c>
      <c r="J33" s="74">
        <v>0.9</v>
      </c>
      <c r="K33" s="74">
        <v>0.68571428571428572</v>
      </c>
      <c r="L33" s="74">
        <v>0.91489361702127658</v>
      </c>
      <c r="M33" s="74">
        <v>0.95454545454545459</v>
      </c>
      <c r="N33" s="74">
        <v>0.92</v>
      </c>
      <c r="O33" s="74">
        <v>1</v>
      </c>
      <c r="P33" s="74">
        <v>1</v>
      </c>
      <c r="Q33" s="74">
        <v>0.96212121212121215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25">
      <c r="A34" s="57"/>
      <c r="B34" s="58" t="s">
        <v>16</v>
      </c>
      <c r="C34" s="74">
        <v>0.79914529914529919</v>
      </c>
      <c r="D34" s="74">
        <v>0.75</v>
      </c>
      <c r="E34" s="74">
        <v>0.94680851063829785</v>
      </c>
      <c r="F34" s="74">
        <v>0.86904761904761907</v>
      </c>
      <c r="G34" s="74">
        <v>0.93902439024390238</v>
      </c>
      <c r="H34" s="74">
        <v>0.94674556213017746</v>
      </c>
      <c r="I34" s="74">
        <v>0.91935483870967738</v>
      </c>
      <c r="J34" s="74">
        <v>1</v>
      </c>
      <c r="K34" s="74">
        <v>0.81081081081081086</v>
      </c>
      <c r="L34" s="74">
        <v>0.97333333333333338</v>
      </c>
      <c r="M34" s="74">
        <v>0.95</v>
      </c>
      <c r="N34" s="74">
        <v>0.84615384615384615</v>
      </c>
      <c r="O34" s="74">
        <v>1</v>
      </c>
      <c r="P34" s="74">
        <v>1</v>
      </c>
      <c r="Q34" s="74">
        <v>0.93939393939393945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25">
      <c r="A35" s="57"/>
      <c r="B35" s="58" t="s">
        <v>17</v>
      </c>
      <c r="C35" s="74">
        <v>0.78137651821862353</v>
      </c>
      <c r="D35" s="74">
        <v>0.92</v>
      </c>
      <c r="E35" s="74">
        <v>0.90721649484536082</v>
      </c>
      <c r="F35" s="74">
        <v>0.94594594594594594</v>
      </c>
      <c r="G35" s="74">
        <v>0.95890410958904104</v>
      </c>
      <c r="H35" s="74">
        <v>0.90526315789473688</v>
      </c>
      <c r="I35" s="74">
        <v>0.86885245901639341</v>
      </c>
      <c r="J35" s="74">
        <v>0.92307692307692313</v>
      </c>
      <c r="K35" s="74">
        <v>0.90909090909090906</v>
      </c>
      <c r="L35" s="74">
        <v>0.93442622950819676</v>
      </c>
      <c r="M35" s="74">
        <v>1</v>
      </c>
      <c r="N35" s="74">
        <v>0.875</v>
      </c>
      <c r="O35" s="74">
        <v>1</v>
      </c>
      <c r="P35" s="74">
        <v>1</v>
      </c>
      <c r="Q35" s="74">
        <v>0.97727272727272729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25">
      <c r="A36" s="57"/>
      <c r="B36" s="58" t="s">
        <v>18</v>
      </c>
      <c r="C36" s="74">
        <v>0.7767857142857143</v>
      </c>
      <c r="D36" s="74">
        <v>0.61290322580645162</v>
      </c>
      <c r="E36" s="74">
        <v>0.94230769230769229</v>
      </c>
      <c r="F36" s="74">
        <v>0.87234042553191493</v>
      </c>
      <c r="G36" s="74">
        <v>0.93670886075949367</v>
      </c>
      <c r="H36" s="74">
        <v>0.92207792207792205</v>
      </c>
      <c r="I36" s="74">
        <v>0.88059701492537312</v>
      </c>
      <c r="J36" s="74">
        <v>0.91666666666666663</v>
      </c>
      <c r="K36" s="74">
        <v>0.7021276595744681</v>
      </c>
      <c r="L36" s="74">
        <v>0.95454545454545459</v>
      </c>
      <c r="M36" s="74">
        <v>1</v>
      </c>
      <c r="N36" s="74">
        <v>0.77272727272727271</v>
      </c>
      <c r="O36" s="74">
        <v>1</v>
      </c>
      <c r="P36" s="74">
        <v>0.9</v>
      </c>
      <c r="Q36" s="74">
        <v>0.95199999999999996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25">
      <c r="A37" s="62"/>
      <c r="B37" s="58" t="s">
        <v>19</v>
      </c>
      <c r="C37" s="74">
        <v>0.82524271844660191</v>
      </c>
      <c r="D37" s="74">
        <v>0.6785714285714286</v>
      </c>
      <c r="E37" s="74">
        <v>0.92241379310344829</v>
      </c>
      <c r="F37" s="74">
        <v>0.85135135135135132</v>
      </c>
      <c r="G37" s="74">
        <v>0.9285714285714286</v>
      </c>
      <c r="H37" s="74">
        <v>0.94285714285714284</v>
      </c>
      <c r="I37" s="74">
        <v>0.91228070175438591</v>
      </c>
      <c r="J37" s="74">
        <v>1</v>
      </c>
      <c r="K37" s="74">
        <v>0.66666666666666663</v>
      </c>
      <c r="L37" s="74">
        <v>0.97101449275362317</v>
      </c>
      <c r="M37" s="74">
        <v>0.9375</v>
      </c>
      <c r="N37" s="74">
        <v>0.88</v>
      </c>
      <c r="O37" s="74">
        <v>1</v>
      </c>
      <c r="P37" s="74">
        <v>0.75</v>
      </c>
      <c r="Q37" s="74">
        <v>0.96747967479674801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25">
      <c r="A38" s="55"/>
      <c r="B38" s="58" t="s">
        <v>20</v>
      </c>
      <c r="C38" s="74">
        <v>0.875</v>
      </c>
      <c r="D38" s="74">
        <v>0.63636363636363635</v>
      </c>
      <c r="E38" s="74">
        <v>0.85148514851485146</v>
      </c>
      <c r="F38" s="74">
        <v>0.87692307692307692</v>
      </c>
      <c r="G38" s="74">
        <v>0.98750000000000004</v>
      </c>
      <c r="H38" s="74">
        <v>0.89855072463768115</v>
      </c>
      <c r="I38" s="74">
        <v>0.95081967213114749</v>
      </c>
      <c r="J38" s="74">
        <v>1</v>
      </c>
      <c r="K38" s="74">
        <v>0.80555555555555558</v>
      </c>
      <c r="L38" s="74">
        <v>0.93243243243243246</v>
      </c>
      <c r="M38" s="74">
        <v>1</v>
      </c>
      <c r="N38" s="74">
        <v>0.8666666666666667</v>
      </c>
      <c r="O38" s="74">
        <v>1</v>
      </c>
      <c r="P38" s="74">
        <v>0.93333333333333335</v>
      </c>
      <c r="Q38" s="74">
        <v>0.967741935483871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25">
      <c r="A39" s="55"/>
      <c r="B39" s="58" t="s">
        <v>21</v>
      </c>
      <c r="C39" s="74">
        <v>0.82949308755760365</v>
      </c>
      <c r="D39" s="74">
        <v>0.70833333333333337</v>
      </c>
      <c r="E39" s="74">
        <v>0.93269230769230771</v>
      </c>
      <c r="F39" s="74">
        <v>0.859375</v>
      </c>
      <c r="G39" s="74">
        <v>0.94252873563218387</v>
      </c>
      <c r="H39" s="74">
        <v>0.91061452513966479</v>
      </c>
      <c r="I39" s="74">
        <v>1</v>
      </c>
      <c r="J39" s="74">
        <v>0.8</v>
      </c>
      <c r="K39" s="74">
        <v>0.87878787878787878</v>
      </c>
      <c r="L39" s="74">
        <v>0.95945945945945943</v>
      </c>
      <c r="M39" s="74">
        <v>1</v>
      </c>
      <c r="N39" s="74">
        <v>0.9375</v>
      </c>
      <c r="O39" s="74">
        <v>0.94444444444444442</v>
      </c>
      <c r="P39" s="74">
        <v>0.88235294117647056</v>
      </c>
      <c r="Q39" s="74">
        <v>0.94318181818181823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25">
      <c r="A40" s="55"/>
      <c r="B40" s="58" t="s">
        <v>22</v>
      </c>
      <c r="C40" s="74">
        <v>0.87165775401069523</v>
      </c>
      <c r="D40" s="74">
        <v>0.62962962962962965</v>
      </c>
      <c r="E40" s="74">
        <v>0.86458333333333337</v>
      </c>
      <c r="F40" s="74">
        <v>0.89473684210526316</v>
      </c>
      <c r="G40" s="74">
        <v>0.92</v>
      </c>
      <c r="H40" s="74">
        <v>0.87261146496815289</v>
      </c>
      <c r="I40" s="74">
        <v>0.91803278688524592</v>
      </c>
      <c r="J40" s="74">
        <v>0.625</v>
      </c>
      <c r="K40" s="74">
        <v>0.79487179487179482</v>
      </c>
      <c r="L40" s="74">
        <v>1</v>
      </c>
      <c r="M40" s="74">
        <v>0.91666666666666663</v>
      </c>
      <c r="N40" s="74">
        <v>0.95238095238095233</v>
      </c>
      <c r="O40" s="74">
        <v>0.88888888888888884</v>
      </c>
      <c r="P40" s="74">
        <v>0.95652173913043481</v>
      </c>
      <c r="Q40" s="74">
        <v>0.97580645161290325</v>
      </c>
      <c r="R40" s="56"/>
      <c r="S40" s="56"/>
      <c r="T40" s="56"/>
      <c r="U40" s="56"/>
      <c r="V40" s="56"/>
      <c r="W40" s="52"/>
      <c r="X40" s="52"/>
      <c r="Y40" s="52"/>
    </row>
    <row r="41" spans="1:28" hidden="1" x14ac:dyDescent="0.25">
      <c r="A41" s="61"/>
      <c r="B41" s="60" t="s">
        <v>23</v>
      </c>
      <c r="C41" s="76">
        <v>0.80869565217391304</v>
      </c>
      <c r="D41" s="76">
        <v>0.63636363636363635</v>
      </c>
      <c r="E41" s="76">
        <v>0.8771929824561403</v>
      </c>
      <c r="F41" s="76">
        <v>0.88732394366197187</v>
      </c>
      <c r="G41" s="76">
        <v>0.94202898550724634</v>
      </c>
      <c r="H41" s="76">
        <v>0.92500000000000004</v>
      </c>
      <c r="I41" s="76">
        <v>0.9242424242424242</v>
      </c>
      <c r="J41" s="76">
        <v>0.66666666666666663</v>
      </c>
      <c r="K41" s="76">
        <v>0.82857142857142863</v>
      </c>
      <c r="L41" s="76">
        <v>0.9242424242424242</v>
      </c>
      <c r="M41" s="76">
        <v>1</v>
      </c>
      <c r="N41" s="76">
        <v>0.7857142857142857</v>
      </c>
      <c r="O41" s="76">
        <v>1</v>
      </c>
      <c r="P41" s="76">
        <v>1</v>
      </c>
      <c r="Q41" s="76">
        <v>0.9568965517241379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25">
      <c r="A42" s="63">
        <v>2020</v>
      </c>
      <c r="B42" s="58" t="s">
        <v>12</v>
      </c>
      <c r="C42" s="74">
        <v>0.84937238493723854</v>
      </c>
      <c r="D42" s="74">
        <v>0.69565217391304346</v>
      </c>
      <c r="E42" s="74">
        <v>0.8571428571428571</v>
      </c>
      <c r="F42" s="74">
        <v>0.8214285714285714</v>
      </c>
      <c r="G42" s="74">
        <v>0.90789473684210531</v>
      </c>
      <c r="H42" s="74">
        <v>0.91666666666666663</v>
      </c>
      <c r="I42" s="74">
        <v>0.95454545454545459</v>
      </c>
      <c r="J42" s="74">
        <v>0.92307692307692313</v>
      </c>
      <c r="K42" s="74">
        <v>0.72549019607843135</v>
      </c>
      <c r="L42" s="74">
        <v>0.92156862745098034</v>
      </c>
      <c r="M42" s="74">
        <v>1</v>
      </c>
      <c r="N42" s="74">
        <v>0.88888888888888884</v>
      </c>
      <c r="O42" s="74">
        <v>1</v>
      </c>
      <c r="P42" s="74">
        <v>1</v>
      </c>
      <c r="Q42" s="74">
        <v>0.97979797979797978</v>
      </c>
      <c r="R42" s="56"/>
      <c r="S42" s="56"/>
      <c r="T42" s="56"/>
      <c r="U42" s="56"/>
      <c r="V42" s="56"/>
      <c r="W42" s="52"/>
      <c r="X42" s="52"/>
      <c r="Y42" s="52"/>
      <c r="Z42" s="221"/>
      <c r="AA42" s="221"/>
      <c r="AB42" s="221"/>
    </row>
    <row r="43" spans="1:28" x14ac:dyDescent="0.25">
      <c r="A43" s="55"/>
      <c r="B43" s="58" t="s">
        <v>13</v>
      </c>
      <c r="C43" s="74">
        <v>0.79668049792531115</v>
      </c>
      <c r="D43" s="74">
        <v>0.70370370370370372</v>
      </c>
      <c r="E43" s="74">
        <v>0.8303571428571429</v>
      </c>
      <c r="F43" s="74">
        <v>0.83333333333333337</v>
      </c>
      <c r="G43" s="74">
        <v>0.9358974358974359</v>
      </c>
      <c r="H43" s="74">
        <v>0.87820512820512819</v>
      </c>
      <c r="I43" s="74">
        <v>0.9464285714285714</v>
      </c>
      <c r="J43" s="74">
        <v>0.8</v>
      </c>
      <c r="K43" s="74">
        <v>0.83333333333333337</v>
      </c>
      <c r="L43" s="74">
        <v>1</v>
      </c>
      <c r="M43" s="74">
        <v>0.8666666666666667</v>
      </c>
      <c r="N43" s="74">
        <v>0.89473684210526316</v>
      </c>
      <c r="O43" s="74">
        <v>0.94736842105263153</v>
      </c>
      <c r="P43" s="74">
        <v>1</v>
      </c>
      <c r="Q43" s="74">
        <v>0.95967741935483875</v>
      </c>
      <c r="R43" s="56"/>
      <c r="S43" s="56"/>
      <c r="T43" s="56"/>
      <c r="U43" s="56"/>
      <c r="V43" s="56"/>
      <c r="W43" s="52"/>
      <c r="X43" s="52"/>
      <c r="Y43" s="52"/>
      <c r="Z43" s="221"/>
      <c r="AA43" s="221"/>
      <c r="AB43" s="221"/>
    </row>
    <row r="44" spans="1:28" x14ac:dyDescent="0.25">
      <c r="A44" s="55"/>
      <c r="B44" s="58" t="s">
        <v>14</v>
      </c>
      <c r="C44" s="74">
        <v>0.80710659898477155</v>
      </c>
      <c r="D44" s="74">
        <v>0.66666666666666663</v>
      </c>
      <c r="E44" s="74">
        <v>0.88495575221238942</v>
      </c>
      <c r="F44" s="74">
        <v>0.89473684210526316</v>
      </c>
      <c r="G44" s="74">
        <v>0.97222222222222221</v>
      </c>
      <c r="H44" s="74">
        <v>0.95092024539877296</v>
      </c>
      <c r="I44" s="74">
        <v>0.98360655737704916</v>
      </c>
      <c r="J44" s="74">
        <v>0.9285714285714286</v>
      </c>
      <c r="K44" s="74">
        <v>0.80487804878048785</v>
      </c>
      <c r="L44" s="74">
        <v>0.96610169491525422</v>
      </c>
      <c r="M44" s="74">
        <v>0.94117647058823528</v>
      </c>
      <c r="N44" s="74">
        <v>0.9</v>
      </c>
      <c r="O44" s="74">
        <v>0.95</v>
      </c>
      <c r="P44" s="74">
        <v>1</v>
      </c>
      <c r="Q44" s="74">
        <v>0.96875</v>
      </c>
      <c r="R44" s="56"/>
      <c r="S44" s="56"/>
      <c r="T44" s="56"/>
      <c r="U44" s="56"/>
      <c r="V44" s="56"/>
      <c r="W44" s="52"/>
      <c r="X44" s="52"/>
      <c r="Y44" s="52"/>
      <c r="Z44" s="221"/>
      <c r="AA44" s="221"/>
      <c r="AB44" s="221"/>
    </row>
    <row r="45" spans="1:28" x14ac:dyDescent="0.25">
      <c r="A45" s="55"/>
      <c r="B45" s="58" t="s">
        <v>15</v>
      </c>
      <c r="C45" s="74">
        <v>0.76649746192893398</v>
      </c>
      <c r="D45" s="74">
        <v>0.8</v>
      </c>
      <c r="E45" s="74">
        <v>0.88888888888888884</v>
      </c>
      <c r="F45" s="74">
        <v>0.9152542372881356</v>
      </c>
      <c r="G45" s="74">
        <v>0.91044776119402981</v>
      </c>
      <c r="H45" s="74">
        <v>0.82307692307692304</v>
      </c>
      <c r="I45" s="74">
        <v>0.96226415094339623</v>
      </c>
      <c r="J45" s="74">
        <v>1</v>
      </c>
      <c r="K45" s="74">
        <v>0.9285714285714286</v>
      </c>
      <c r="L45" s="74">
        <v>0.95238095238095233</v>
      </c>
      <c r="M45" s="74">
        <v>0.91666666666666663</v>
      </c>
      <c r="N45" s="74">
        <v>0.8571428571428571</v>
      </c>
      <c r="O45" s="74">
        <v>1</v>
      </c>
      <c r="P45" s="74">
        <v>1</v>
      </c>
      <c r="Q45" s="74">
        <v>0.94059405940594054</v>
      </c>
      <c r="R45" s="56"/>
      <c r="S45" s="56"/>
      <c r="T45" s="56"/>
      <c r="U45" s="56"/>
      <c r="V45" s="56"/>
      <c r="W45" s="52"/>
      <c r="X45" s="52"/>
      <c r="Y45" s="52"/>
      <c r="Z45" s="221"/>
      <c r="AA45" s="221"/>
      <c r="AB45" s="221"/>
    </row>
    <row r="46" spans="1:28" x14ac:dyDescent="0.25">
      <c r="A46" s="55"/>
      <c r="B46" s="58" t="s">
        <v>16</v>
      </c>
      <c r="C46" s="74">
        <v>0.80193236714975846</v>
      </c>
      <c r="D46" s="74">
        <v>0.80434782608695654</v>
      </c>
      <c r="E46" s="74">
        <v>0.80158730158730163</v>
      </c>
      <c r="F46" s="74">
        <v>0.77464788732394363</v>
      </c>
      <c r="G46" s="74">
        <v>0.96610169491525422</v>
      </c>
      <c r="H46" s="74">
        <v>0.82389937106918243</v>
      </c>
      <c r="I46" s="74">
        <v>0.85106382978723405</v>
      </c>
      <c r="J46" s="74">
        <v>1</v>
      </c>
      <c r="K46" s="74">
        <v>0.9</v>
      </c>
      <c r="L46" s="74">
        <v>1</v>
      </c>
      <c r="M46" s="74">
        <v>1</v>
      </c>
      <c r="N46" s="74">
        <v>0.92307692307692313</v>
      </c>
      <c r="O46" s="74">
        <v>1</v>
      </c>
      <c r="P46" s="74">
        <v>0.93333333333333335</v>
      </c>
      <c r="Q46" s="74">
        <v>0.94495412844036697</v>
      </c>
      <c r="R46" s="56"/>
      <c r="S46" s="56"/>
      <c r="T46" s="56"/>
      <c r="U46" s="56"/>
      <c r="V46" s="56"/>
      <c r="W46" s="52"/>
      <c r="X46" s="52"/>
      <c r="Y46" s="52"/>
      <c r="Z46" s="221"/>
      <c r="AA46" s="221"/>
      <c r="AB46" s="221"/>
    </row>
    <row r="47" spans="1:28" x14ac:dyDescent="0.25">
      <c r="A47" s="55"/>
      <c r="B47" s="58" t="s">
        <v>17</v>
      </c>
      <c r="C47" s="74">
        <v>0.82127659574468082</v>
      </c>
      <c r="D47" s="74">
        <v>0.97058823529411764</v>
      </c>
      <c r="E47" s="74">
        <v>0.85</v>
      </c>
      <c r="F47" s="74">
        <v>0.8666666666666667</v>
      </c>
      <c r="G47" s="74">
        <v>0.94392523364485981</v>
      </c>
      <c r="H47" s="74">
        <v>0.91503267973856206</v>
      </c>
      <c r="I47" s="74">
        <v>0.94230769230769229</v>
      </c>
      <c r="J47" s="74">
        <v>0.88888888888888884</v>
      </c>
      <c r="K47" s="74">
        <v>0.84782608695652173</v>
      </c>
      <c r="L47" s="74">
        <v>0.94117647058823528</v>
      </c>
      <c r="M47" s="74">
        <v>0.9375</v>
      </c>
      <c r="N47" s="74">
        <v>0.88461538461538458</v>
      </c>
      <c r="O47" s="74">
        <v>0.94117647058823528</v>
      </c>
      <c r="P47" s="74">
        <v>0.92307692307692313</v>
      </c>
      <c r="Q47" s="74">
        <v>0.92553191489361697</v>
      </c>
      <c r="R47" s="56"/>
      <c r="S47" s="56"/>
      <c r="T47" s="56"/>
      <c r="U47" s="56"/>
      <c r="V47" s="56"/>
      <c r="W47" s="52"/>
      <c r="X47" s="52"/>
      <c r="Y47" s="52"/>
      <c r="Z47" s="221"/>
      <c r="AA47" s="221"/>
      <c r="AB47" s="221"/>
    </row>
    <row r="48" spans="1:28" x14ac:dyDescent="0.25">
      <c r="A48" s="55"/>
      <c r="B48" s="58" t="s">
        <v>18</v>
      </c>
      <c r="C48" s="74">
        <v>0.78260869565217395</v>
      </c>
      <c r="D48" s="74">
        <v>0.66666666666666663</v>
      </c>
      <c r="E48" s="74">
        <v>0.87786259541984735</v>
      </c>
      <c r="F48" s="74">
        <v>0.83529411764705885</v>
      </c>
      <c r="G48" s="74">
        <v>0.91111111111111109</v>
      </c>
      <c r="H48" s="74">
        <v>0.88275862068965516</v>
      </c>
      <c r="I48" s="74">
        <v>0.97826086956521741</v>
      </c>
      <c r="J48" s="74">
        <v>0.75</v>
      </c>
      <c r="K48" s="74">
        <v>0.77500000000000002</v>
      </c>
      <c r="L48" s="74">
        <v>0.9538461538461539</v>
      </c>
      <c r="M48" s="74">
        <v>0.94444444444444442</v>
      </c>
      <c r="N48" s="74">
        <v>1</v>
      </c>
      <c r="O48" s="74">
        <v>0.92307692307692313</v>
      </c>
      <c r="P48" s="74">
        <v>0.7857142857142857</v>
      </c>
      <c r="Q48" s="74">
        <v>0.95652173913043481</v>
      </c>
      <c r="R48" s="56"/>
      <c r="S48" s="56"/>
      <c r="T48" s="56"/>
      <c r="U48" s="56"/>
      <c r="V48" s="56"/>
      <c r="W48" s="52"/>
      <c r="X48" s="52"/>
      <c r="Y48" s="52"/>
      <c r="Z48" s="221"/>
      <c r="AA48" s="221"/>
      <c r="AB48" s="221"/>
    </row>
    <row r="49" spans="1:28" x14ac:dyDescent="0.25">
      <c r="A49" s="55"/>
      <c r="B49" s="58" t="s">
        <v>19</v>
      </c>
      <c r="C49" s="74">
        <v>0.79422382671480141</v>
      </c>
      <c r="D49" s="74">
        <v>0.6</v>
      </c>
      <c r="E49" s="74">
        <v>0.87903225806451613</v>
      </c>
      <c r="F49" s="74">
        <v>0.77777777777777779</v>
      </c>
      <c r="G49" s="74">
        <v>0.97014925373134331</v>
      </c>
      <c r="H49" s="74">
        <v>0.85925925925925928</v>
      </c>
      <c r="I49" s="74">
        <v>0.90740740740740744</v>
      </c>
      <c r="J49" s="74">
        <v>0.83333333333333337</v>
      </c>
      <c r="K49" s="74">
        <v>0.70909090909090911</v>
      </c>
      <c r="L49" s="74">
        <v>0.90666666666666662</v>
      </c>
      <c r="M49" s="74">
        <v>0.94117647058823528</v>
      </c>
      <c r="N49" s="74">
        <v>0.9375</v>
      </c>
      <c r="O49" s="74">
        <v>1</v>
      </c>
      <c r="P49" s="74">
        <v>0.73684210526315785</v>
      </c>
      <c r="Q49" s="74">
        <v>0.92537313432835822</v>
      </c>
      <c r="R49" s="56"/>
      <c r="S49" s="56"/>
      <c r="T49" s="56"/>
      <c r="U49" s="56"/>
      <c r="V49" s="56"/>
      <c r="W49" s="52"/>
      <c r="X49" s="52"/>
      <c r="Y49" s="52"/>
      <c r="Z49" s="221"/>
      <c r="AA49" s="221"/>
      <c r="AB49" s="221"/>
    </row>
    <row r="50" spans="1:28" x14ac:dyDescent="0.25">
      <c r="A50" s="55"/>
      <c r="B50" s="58" t="s">
        <v>20</v>
      </c>
      <c r="C50" s="74">
        <v>0.77092511013215859</v>
      </c>
      <c r="D50" s="74">
        <v>0.66666666666666663</v>
      </c>
      <c r="E50" s="74">
        <v>0.80530973451327437</v>
      </c>
      <c r="F50" s="74">
        <v>0.80612244897959184</v>
      </c>
      <c r="G50" s="74">
        <v>0.94029850746268662</v>
      </c>
      <c r="H50" s="74">
        <v>0.86428571428571432</v>
      </c>
      <c r="I50" s="74">
        <v>0.93181818181818177</v>
      </c>
      <c r="J50" s="74">
        <v>0.7142857142857143</v>
      </c>
      <c r="K50" s="74">
        <v>0.77083333333333337</v>
      </c>
      <c r="L50" s="74">
        <v>0.95833333333333337</v>
      </c>
      <c r="M50" s="74">
        <v>1</v>
      </c>
      <c r="N50" s="74">
        <v>0.73913043478260865</v>
      </c>
      <c r="O50" s="74">
        <v>1</v>
      </c>
      <c r="P50" s="74">
        <v>0.94117647058823528</v>
      </c>
      <c r="Q50" s="74">
        <v>0.93388429752066116</v>
      </c>
      <c r="R50" s="56"/>
      <c r="S50" s="56"/>
      <c r="T50" s="56"/>
      <c r="U50" s="56"/>
      <c r="V50" s="56"/>
      <c r="W50" s="52"/>
      <c r="X50" s="52"/>
      <c r="Y50" s="52"/>
      <c r="Z50" s="221"/>
      <c r="AA50" s="221"/>
      <c r="AB50" s="221"/>
    </row>
    <row r="51" spans="1:28" x14ac:dyDescent="0.25">
      <c r="A51" s="55"/>
      <c r="B51" s="58" t="s">
        <v>21</v>
      </c>
      <c r="C51" s="74">
        <v>0.80555555555555558</v>
      </c>
      <c r="D51" s="74">
        <v>0.85</v>
      </c>
      <c r="E51" s="74">
        <v>0.8984375</v>
      </c>
      <c r="F51" s="74">
        <v>0.83908045977011492</v>
      </c>
      <c r="G51" s="74">
        <v>0.98684210526315785</v>
      </c>
      <c r="H51" s="74">
        <v>0.93506493506493504</v>
      </c>
      <c r="I51" s="74">
        <v>0.93333333333333335</v>
      </c>
      <c r="J51" s="74">
        <v>0.75</v>
      </c>
      <c r="K51" s="74">
        <v>0.76595744680851063</v>
      </c>
      <c r="L51" s="74">
        <v>0.96153846153846156</v>
      </c>
      <c r="M51" s="74">
        <v>1</v>
      </c>
      <c r="N51" s="74">
        <v>0.95</v>
      </c>
      <c r="O51" s="74">
        <v>1</v>
      </c>
      <c r="P51" s="74">
        <v>1</v>
      </c>
      <c r="Q51" s="74">
        <v>0.93650793650793651</v>
      </c>
      <c r="R51" s="56"/>
      <c r="S51" s="56"/>
      <c r="T51" s="56"/>
      <c r="U51" s="56"/>
      <c r="V51" s="56"/>
      <c r="W51" s="52"/>
      <c r="X51" s="52"/>
      <c r="Y51" s="52"/>
      <c r="Z51" s="221"/>
      <c r="AA51" s="221"/>
      <c r="AB51" s="221"/>
    </row>
    <row r="52" spans="1:28" x14ac:dyDescent="0.25">
      <c r="A52" s="55"/>
      <c r="B52" s="58" t="s">
        <v>22</v>
      </c>
      <c r="C52" s="74">
        <v>0.76168224299065423</v>
      </c>
      <c r="D52" s="74">
        <v>0.73076923076923073</v>
      </c>
      <c r="E52" s="74">
        <v>0.87378640776699024</v>
      </c>
      <c r="F52" s="74">
        <v>0.85507246376811596</v>
      </c>
      <c r="G52" s="74">
        <v>0.94871794871794868</v>
      </c>
      <c r="H52" s="74">
        <v>0.93006993006993011</v>
      </c>
      <c r="I52" s="74">
        <v>0.93333333333333335</v>
      </c>
      <c r="J52" s="74">
        <v>0.875</v>
      </c>
      <c r="K52" s="74">
        <v>0.82758620689655171</v>
      </c>
      <c r="L52" s="74">
        <v>0.97058823529411764</v>
      </c>
      <c r="M52" s="74">
        <v>1</v>
      </c>
      <c r="N52" s="74">
        <v>0.94736842105263153</v>
      </c>
      <c r="O52" s="74">
        <v>1</v>
      </c>
      <c r="P52" s="74">
        <v>1</v>
      </c>
      <c r="Q52" s="74">
        <v>0.96190476190476193</v>
      </c>
      <c r="R52" s="56"/>
      <c r="S52" s="56"/>
      <c r="T52" s="56"/>
      <c r="U52" s="56"/>
      <c r="V52" s="56"/>
      <c r="W52" s="52"/>
      <c r="X52" s="52"/>
      <c r="Y52" s="52"/>
      <c r="Z52" s="221"/>
      <c r="AA52" s="221"/>
      <c r="AB52" s="221"/>
    </row>
    <row r="53" spans="1:28" x14ac:dyDescent="0.25">
      <c r="A53" s="61"/>
      <c r="B53" s="60" t="s">
        <v>23</v>
      </c>
      <c r="C53" s="76">
        <v>0.79116465863453811</v>
      </c>
      <c r="D53" s="76">
        <v>0.75862068965517238</v>
      </c>
      <c r="E53" s="76">
        <v>0.89898989898989901</v>
      </c>
      <c r="F53" s="76">
        <v>0.90361445783132532</v>
      </c>
      <c r="G53" s="76">
        <v>0.93103448275862066</v>
      </c>
      <c r="H53" s="76">
        <v>0.91176470588235292</v>
      </c>
      <c r="I53" s="76">
        <v>0.9821428571428571</v>
      </c>
      <c r="J53" s="76">
        <v>1</v>
      </c>
      <c r="K53" s="76">
        <v>0.8571428571428571</v>
      </c>
      <c r="L53" s="76">
        <v>0.93975903614457834</v>
      </c>
      <c r="M53" s="76">
        <v>1</v>
      </c>
      <c r="N53" s="76">
        <v>0.91666666666666663</v>
      </c>
      <c r="O53" s="76">
        <v>1</v>
      </c>
      <c r="P53" s="76">
        <v>0.94444444444444442</v>
      </c>
      <c r="Q53" s="76">
        <v>0.96491228070175439</v>
      </c>
      <c r="R53" s="56"/>
      <c r="S53" s="56"/>
      <c r="T53" s="56"/>
      <c r="U53" s="56"/>
      <c r="V53" s="56"/>
      <c r="W53" s="52"/>
      <c r="X53" s="52"/>
      <c r="Y53" s="52"/>
      <c r="Z53" s="221"/>
      <c r="AA53" s="221"/>
      <c r="AB53" s="221"/>
    </row>
    <row r="54" spans="1:28" x14ac:dyDescent="0.25">
      <c r="A54" s="63">
        <v>2021</v>
      </c>
      <c r="B54" s="58" t="s">
        <v>12</v>
      </c>
      <c r="C54" s="74">
        <v>0.81739130434782614</v>
      </c>
      <c r="D54" s="74">
        <v>1</v>
      </c>
      <c r="E54" s="74">
        <v>0.91</v>
      </c>
      <c r="F54" s="74">
        <v>0.86250000000000004</v>
      </c>
      <c r="G54" s="74">
        <v>0.95061728395061729</v>
      </c>
      <c r="H54" s="74">
        <v>0.91333333333333333</v>
      </c>
      <c r="I54" s="74">
        <v>0.92452830188679247</v>
      </c>
      <c r="J54" s="74">
        <v>1</v>
      </c>
      <c r="K54" s="74">
        <v>0.7567567567567568</v>
      </c>
      <c r="L54" s="74">
        <v>0.94736842105263153</v>
      </c>
      <c r="M54" s="74">
        <v>0.90909090909090906</v>
      </c>
      <c r="N54" s="74">
        <v>0.88888888888888884</v>
      </c>
      <c r="O54" s="74">
        <v>1</v>
      </c>
      <c r="P54" s="74">
        <v>1</v>
      </c>
      <c r="Q54" s="74">
        <v>0.9553571428571429</v>
      </c>
      <c r="R54" s="56"/>
      <c r="S54" s="56"/>
      <c r="T54" s="56"/>
      <c r="U54" s="56"/>
      <c r="V54" s="56"/>
      <c r="W54" s="52"/>
      <c r="X54" s="52"/>
      <c r="Y54" s="52"/>
      <c r="Z54" s="256"/>
      <c r="AA54" s="256"/>
      <c r="AB54" s="256"/>
    </row>
    <row r="55" spans="1:28" x14ac:dyDescent="0.25">
      <c r="A55" s="55"/>
      <c r="B55" s="58" t="s">
        <v>13</v>
      </c>
      <c r="C55" s="74">
        <v>0.77880184331797231</v>
      </c>
      <c r="D55" s="74">
        <v>0.90322580645161288</v>
      </c>
      <c r="E55" s="74">
        <v>0.8314606741573034</v>
      </c>
      <c r="F55" s="74">
        <v>0.82051282051282048</v>
      </c>
      <c r="G55" s="74">
        <v>0.94366197183098588</v>
      </c>
      <c r="H55" s="74">
        <v>0.8</v>
      </c>
      <c r="I55" s="74">
        <v>0.91304347826086951</v>
      </c>
      <c r="J55" s="74">
        <v>1</v>
      </c>
      <c r="K55" s="74">
        <v>0.96551724137931039</v>
      </c>
      <c r="L55" s="74">
        <v>0.92682926829268297</v>
      </c>
      <c r="M55" s="74">
        <v>1</v>
      </c>
      <c r="N55" s="74">
        <v>0.94117647058823528</v>
      </c>
      <c r="O55" s="74">
        <v>0.91666666666666663</v>
      </c>
      <c r="P55" s="74">
        <v>1</v>
      </c>
      <c r="Q55" s="74">
        <v>0.94174757281553401</v>
      </c>
      <c r="R55" s="56"/>
      <c r="S55" s="56"/>
      <c r="T55" s="56"/>
      <c r="U55" s="56"/>
      <c r="V55" s="56"/>
      <c r="W55" s="52"/>
      <c r="X55" s="52"/>
      <c r="Y55" s="52"/>
      <c r="Z55" s="256"/>
      <c r="AA55" s="256"/>
      <c r="AB55" s="256"/>
    </row>
    <row r="56" spans="1:28" x14ac:dyDescent="0.25">
      <c r="A56" s="55"/>
      <c r="B56" s="58" t="s">
        <v>14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56"/>
      <c r="S56" s="56"/>
      <c r="T56" s="56"/>
      <c r="U56" s="56"/>
      <c r="V56" s="56"/>
      <c r="W56" s="52"/>
      <c r="X56" s="52"/>
      <c r="Y56" s="52"/>
      <c r="Z56" s="256"/>
      <c r="AA56" s="256"/>
      <c r="AB56" s="256"/>
    </row>
    <row r="57" spans="1:28" x14ac:dyDescent="0.25">
      <c r="A57" s="55"/>
      <c r="B57" s="58" t="s">
        <v>15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56"/>
      <c r="S57" s="56"/>
      <c r="T57" s="56"/>
      <c r="U57" s="56"/>
      <c r="V57" s="56"/>
      <c r="W57" s="52"/>
      <c r="X57" s="52"/>
      <c r="Y57" s="52"/>
      <c r="Z57" s="256"/>
      <c r="AA57" s="256"/>
      <c r="AB57" s="256"/>
    </row>
    <row r="58" spans="1:28" x14ac:dyDescent="0.25">
      <c r="A58" s="55"/>
      <c r="B58" s="58" t="s">
        <v>16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56"/>
      <c r="S58" s="56"/>
      <c r="T58" s="56"/>
      <c r="U58" s="56"/>
      <c r="V58" s="56"/>
      <c r="W58" s="52"/>
      <c r="X58" s="52"/>
      <c r="Y58" s="52"/>
      <c r="Z58" s="256"/>
      <c r="AA58" s="256"/>
      <c r="AB58" s="256"/>
    </row>
    <row r="59" spans="1:28" x14ac:dyDescent="0.25">
      <c r="A59" s="55"/>
      <c r="B59" s="58" t="s">
        <v>17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56"/>
      <c r="S59" s="56"/>
      <c r="T59" s="56"/>
      <c r="U59" s="56"/>
      <c r="V59" s="56"/>
      <c r="W59" s="52"/>
      <c r="X59" s="52"/>
      <c r="Y59" s="52"/>
      <c r="Z59" s="256"/>
      <c r="AA59" s="256"/>
      <c r="AB59" s="256"/>
    </row>
    <row r="60" spans="1:28" x14ac:dyDescent="0.25">
      <c r="A60" s="55"/>
      <c r="B60" s="58" t="s">
        <v>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6"/>
      <c r="S60" s="56"/>
      <c r="T60" s="56"/>
      <c r="U60" s="56"/>
      <c r="V60" s="56"/>
      <c r="W60" s="52"/>
      <c r="X60" s="52"/>
      <c r="Y60" s="52"/>
      <c r="Z60" s="256"/>
      <c r="AA60" s="256"/>
      <c r="AB60" s="256"/>
    </row>
    <row r="61" spans="1:28" x14ac:dyDescent="0.25">
      <c r="A61" s="55"/>
      <c r="B61" s="58" t="s">
        <v>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56"/>
      <c r="S61" s="56"/>
      <c r="T61" s="56"/>
      <c r="U61" s="56"/>
      <c r="V61" s="56"/>
      <c r="W61" s="52"/>
      <c r="X61" s="52"/>
      <c r="Y61" s="52"/>
      <c r="Z61" s="256"/>
      <c r="AA61" s="256"/>
      <c r="AB61" s="256"/>
    </row>
    <row r="62" spans="1:28" x14ac:dyDescent="0.25">
      <c r="A62" s="55"/>
      <c r="B62" s="58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6"/>
      <c r="S62" s="56"/>
      <c r="T62" s="56"/>
      <c r="U62" s="56"/>
      <c r="V62" s="56"/>
      <c r="W62" s="52"/>
      <c r="X62" s="52"/>
      <c r="Y62" s="52"/>
      <c r="Z62" s="256"/>
      <c r="AA62" s="256"/>
      <c r="AB62" s="256"/>
    </row>
    <row r="63" spans="1:28" x14ac:dyDescent="0.25">
      <c r="A63" s="55"/>
      <c r="B63" s="58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6"/>
      <c r="S63" s="56"/>
      <c r="T63" s="56"/>
      <c r="U63" s="56"/>
      <c r="V63" s="56"/>
      <c r="W63" s="52"/>
      <c r="X63" s="52"/>
      <c r="Y63" s="52"/>
      <c r="Z63" s="256"/>
      <c r="AA63" s="256"/>
      <c r="AB63" s="256"/>
    </row>
    <row r="64" spans="1:28" x14ac:dyDescent="0.25">
      <c r="A64" s="55"/>
      <c r="B64" s="58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56"/>
      <c r="S64" s="56"/>
      <c r="T64" s="56"/>
      <c r="U64" s="56"/>
      <c r="V64" s="56"/>
      <c r="W64" s="52"/>
      <c r="X64" s="52"/>
      <c r="Y64" s="52"/>
      <c r="Z64" s="256"/>
      <c r="AA64" s="256"/>
      <c r="AB64" s="256"/>
    </row>
    <row r="65" spans="1:28" x14ac:dyDescent="0.25">
      <c r="A65" s="55"/>
      <c r="B65" s="58" t="s">
        <v>23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56"/>
      <c r="S65" s="56"/>
      <c r="T65" s="56"/>
      <c r="U65" s="56"/>
      <c r="V65" s="56"/>
      <c r="W65" s="52"/>
      <c r="X65" s="52"/>
      <c r="Y65" s="52"/>
      <c r="Z65" s="256"/>
      <c r="AA65" s="256"/>
      <c r="AB65" s="256"/>
    </row>
    <row r="66" spans="1:28" ht="30" customHeight="1" x14ac:dyDescent="0.25">
      <c r="A66" s="64" t="s">
        <v>125</v>
      </c>
      <c r="B66" s="65" t="s">
        <v>124</v>
      </c>
      <c r="C66" s="81">
        <v>0.8204927649589363</v>
      </c>
      <c r="D66" s="81">
        <v>0.63777089783281737</v>
      </c>
      <c r="E66" s="81">
        <v>0.94035087719298249</v>
      </c>
      <c r="F66" s="81">
        <v>0.85889570552147243</v>
      </c>
      <c r="G66" s="81">
        <v>0.94515752625437577</v>
      </c>
      <c r="H66" s="81">
        <v>0.89661016949152539</v>
      </c>
      <c r="I66" s="81">
        <v>0.9227586206896552</v>
      </c>
      <c r="J66" s="81">
        <v>0.82692307692307687</v>
      </c>
      <c r="K66" s="81">
        <v>0.78893442622950816</v>
      </c>
      <c r="L66" s="81">
        <v>0.91545189504373181</v>
      </c>
      <c r="M66" s="81">
        <v>0.96894409937888204</v>
      </c>
      <c r="N66" s="81">
        <v>0.89219330855018586</v>
      </c>
      <c r="O66" s="81">
        <v>0.93710691823899372</v>
      </c>
      <c r="P66" s="81">
        <v>0.96648044692737434</v>
      </c>
      <c r="Q66" s="81">
        <v>0.95276162790697672</v>
      </c>
      <c r="R66" s="55"/>
      <c r="S66" s="56"/>
      <c r="T66" s="56"/>
      <c r="U66" s="56"/>
      <c r="V66" s="56"/>
      <c r="W66" s="52"/>
      <c r="X66" s="52"/>
      <c r="Y66" s="52"/>
    </row>
    <row r="67" spans="1:28" ht="30" customHeight="1" x14ac:dyDescent="0.25">
      <c r="A67" s="55"/>
      <c r="B67" s="55" t="s">
        <v>48</v>
      </c>
      <c r="C67" s="83">
        <v>0.82205107417916501</v>
      </c>
      <c r="D67" s="83">
        <v>0.67711598746081503</v>
      </c>
      <c r="E67" s="83">
        <v>0.92399049881235151</v>
      </c>
      <c r="F67" s="83">
        <v>0.84944920440636473</v>
      </c>
      <c r="G67" s="83">
        <v>0.94696969696969702</v>
      </c>
      <c r="H67" s="83">
        <v>0.92363433667781492</v>
      </c>
      <c r="I67" s="83">
        <v>0.94574780058651031</v>
      </c>
      <c r="J67" s="83">
        <v>0.88429752066115708</v>
      </c>
      <c r="K67" s="83">
        <v>0.79876796714579057</v>
      </c>
      <c r="L67" s="83">
        <v>0.92285714285714282</v>
      </c>
      <c r="M67" s="83">
        <v>0.94764397905759157</v>
      </c>
      <c r="N67" s="83">
        <v>0.90376569037656906</v>
      </c>
      <c r="O67" s="83">
        <v>0.97916666666666663</v>
      </c>
      <c r="P67" s="83">
        <v>0.97950819672131151</v>
      </c>
      <c r="Q67" s="83">
        <v>0.95926210607225215</v>
      </c>
      <c r="R67" s="56"/>
      <c r="S67" s="56"/>
      <c r="T67" s="56"/>
      <c r="U67" s="56"/>
      <c r="V67" s="56"/>
      <c r="W67" s="52"/>
      <c r="X67" s="52"/>
      <c r="Y67" s="52"/>
    </row>
    <row r="68" spans="1:28" ht="30" customHeight="1" x14ac:dyDescent="0.25">
      <c r="A68" s="55"/>
      <c r="B68" s="55" t="s">
        <v>200</v>
      </c>
      <c r="C68" s="83">
        <v>0.81721249047981726</v>
      </c>
      <c r="D68" s="83">
        <v>0.69871794871794868</v>
      </c>
      <c r="E68" s="83">
        <v>0.89439999999999997</v>
      </c>
      <c r="F68" s="83">
        <v>0.86867469879518078</v>
      </c>
      <c r="G68" s="83">
        <v>0.94357366771159878</v>
      </c>
      <c r="H68" s="83">
        <v>0.91473684210526318</v>
      </c>
      <c r="I68" s="83">
        <v>0.93406593406593408</v>
      </c>
      <c r="J68" s="83">
        <v>0.85950413223140498</v>
      </c>
      <c r="K68" s="83">
        <v>0.78288100208768263</v>
      </c>
      <c r="L68" s="83">
        <v>0.95584415584415583</v>
      </c>
      <c r="M68" s="83">
        <v>0.96650717703349287</v>
      </c>
      <c r="N68" s="83">
        <v>0.8796680497925311</v>
      </c>
      <c r="O68" s="83">
        <v>0.96907216494845361</v>
      </c>
      <c r="P68" s="83">
        <v>0.95348837209302328</v>
      </c>
      <c r="Q68" s="83">
        <v>0.96242774566473988</v>
      </c>
      <c r="R68" s="56"/>
      <c r="S68" s="56"/>
      <c r="T68" s="56"/>
      <c r="U68" s="56"/>
      <c r="V68" s="56"/>
      <c r="W68" s="52"/>
      <c r="X68" s="52"/>
      <c r="Y68" s="52"/>
      <c r="Z68" s="212"/>
      <c r="AA68" s="212"/>
      <c r="AB68" s="212"/>
    </row>
    <row r="69" spans="1:28" ht="30" customHeight="1" x14ac:dyDescent="0.25">
      <c r="A69" s="55"/>
      <c r="B69" s="55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56"/>
      <c r="S69" s="56"/>
      <c r="T69" s="56"/>
      <c r="U69" s="56"/>
      <c r="V69" s="56"/>
      <c r="W69" s="52"/>
      <c r="X69" s="52"/>
      <c r="Y69" s="52"/>
      <c r="Z69" s="233"/>
      <c r="AA69" s="233"/>
      <c r="AB69" s="233"/>
    </row>
    <row r="70" spans="1:28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8" s="17" customFormat="1" ht="35.25" customHeight="1" x14ac:dyDescent="0.25">
      <c r="A71" s="226" t="s">
        <v>70</v>
      </c>
      <c r="B71" s="227"/>
      <c r="C71" s="227" t="s">
        <v>71</v>
      </c>
      <c r="D71" s="227" t="s">
        <v>72</v>
      </c>
      <c r="E71" s="227" t="s">
        <v>73</v>
      </c>
      <c r="F71" s="227" t="s">
        <v>74</v>
      </c>
      <c r="G71" s="227" t="s">
        <v>75</v>
      </c>
      <c r="H71" s="227" t="s">
        <v>76</v>
      </c>
      <c r="I71" s="227" t="s">
        <v>235</v>
      </c>
      <c r="J71" s="227" t="s">
        <v>77</v>
      </c>
      <c r="K71" s="227" t="s">
        <v>78</v>
      </c>
      <c r="L71" s="228" t="s">
        <v>79</v>
      </c>
      <c r="M71" s="228" t="s">
        <v>80</v>
      </c>
      <c r="N71" s="228" t="s">
        <v>81</v>
      </c>
      <c r="O71" s="228" t="s">
        <v>82</v>
      </c>
      <c r="P71" s="207"/>
      <c r="Q71" s="207"/>
      <c r="R71" s="207"/>
      <c r="S71" s="207"/>
      <c r="T71" s="207"/>
      <c r="U71" s="207"/>
      <c r="V71" s="207"/>
      <c r="W71" s="18"/>
      <c r="X71" s="18"/>
      <c r="Y71" s="18"/>
    </row>
    <row r="72" spans="1:28" hidden="1" x14ac:dyDescent="0.25">
      <c r="A72" s="57" t="s">
        <v>11</v>
      </c>
      <c r="B72" s="58" t="s">
        <v>12</v>
      </c>
      <c r="C72" s="74">
        <v>0.9555555555555556</v>
      </c>
      <c r="D72" s="74">
        <v>1</v>
      </c>
      <c r="E72" s="74">
        <v>1</v>
      </c>
      <c r="F72" s="74">
        <v>1</v>
      </c>
      <c r="G72" s="74">
        <v>0.94117647058823528</v>
      </c>
      <c r="H72" s="74">
        <v>0.6428571428571429</v>
      </c>
      <c r="I72" s="74">
        <v>0.9285714285714286</v>
      </c>
      <c r="J72" s="74">
        <v>0.8493506493506493</v>
      </c>
      <c r="K72" s="74">
        <v>0.94117647058823528</v>
      </c>
      <c r="L72" s="74">
        <v>0.8571428571428571</v>
      </c>
      <c r="M72" s="74">
        <v>0.91666666666666663</v>
      </c>
      <c r="N72" s="74">
        <v>0.82499999999999996</v>
      </c>
      <c r="O72" s="74">
        <v>0.66666666666666663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8" hidden="1" x14ac:dyDescent="0.25">
      <c r="A73" s="57"/>
      <c r="B73" s="58" t="s">
        <v>13</v>
      </c>
      <c r="C73" s="74">
        <v>0.92156862745098034</v>
      </c>
      <c r="D73" s="74">
        <v>1</v>
      </c>
      <c r="E73" s="74">
        <v>1</v>
      </c>
      <c r="F73" s="74">
        <v>1</v>
      </c>
      <c r="G73" s="74">
        <v>0.95238095238095233</v>
      </c>
      <c r="H73" s="74">
        <v>0.875</v>
      </c>
      <c r="I73" s="74">
        <v>0.78947368421052633</v>
      </c>
      <c r="J73" s="74">
        <v>0.82076813655761027</v>
      </c>
      <c r="K73" s="74">
        <v>0.92307692307692313</v>
      </c>
      <c r="L73" s="74">
        <v>1</v>
      </c>
      <c r="M73" s="74">
        <v>0.9642857142857143</v>
      </c>
      <c r="N73" s="74">
        <v>0.82905982905982911</v>
      </c>
      <c r="O73" s="74">
        <v>0.65625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8" hidden="1" x14ac:dyDescent="0.25">
      <c r="A74" s="57"/>
      <c r="B74" s="58" t="s">
        <v>14</v>
      </c>
      <c r="C74" s="74">
        <v>0.88888888888888884</v>
      </c>
      <c r="D74" s="74">
        <v>1</v>
      </c>
      <c r="E74" s="74">
        <v>1</v>
      </c>
      <c r="F74" s="74">
        <v>1</v>
      </c>
      <c r="G74" s="74">
        <v>0.97777777777777775</v>
      </c>
      <c r="H74" s="74">
        <v>0.55555555555555558</v>
      </c>
      <c r="I74" s="74">
        <v>0.8666666666666667</v>
      </c>
      <c r="J74" s="74">
        <v>0.84522207267833105</v>
      </c>
      <c r="K74" s="74">
        <v>0.93333333333333335</v>
      </c>
      <c r="L74" s="74">
        <v>1</v>
      </c>
      <c r="M74" s="74">
        <v>0.94736842105263153</v>
      </c>
      <c r="N74" s="74">
        <v>0.87681159420289856</v>
      </c>
      <c r="O74" s="74">
        <v>0.77500000000000002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8" hidden="1" x14ac:dyDescent="0.25">
      <c r="A75" s="57"/>
      <c r="B75" s="58" t="s">
        <v>15</v>
      </c>
      <c r="C75" s="74">
        <v>0.8928571428571429</v>
      </c>
      <c r="D75" s="74">
        <v>1</v>
      </c>
      <c r="E75" s="74">
        <v>1</v>
      </c>
      <c r="F75" s="74">
        <v>1</v>
      </c>
      <c r="G75" s="74">
        <v>0.89583333333333337</v>
      </c>
      <c r="H75" s="74">
        <v>0.7</v>
      </c>
      <c r="I75" s="74">
        <v>0.77777777777777779</v>
      </c>
      <c r="J75" s="74">
        <v>0.85943775100401609</v>
      </c>
      <c r="K75" s="74">
        <v>0.95652173913043481</v>
      </c>
      <c r="L75" s="74">
        <v>0.95</v>
      </c>
      <c r="M75" s="74">
        <v>0.9464285714285714</v>
      </c>
      <c r="N75" s="74">
        <v>0.88421052631578945</v>
      </c>
      <c r="O75" s="74">
        <v>0.71794871794871795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8" hidden="1" x14ac:dyDescent="0.25">
      <c r="A76" s="57"/>
      <c r="B76" s="58" t="s">
        <v>16</v>
      </c>
      <c r="C76" s="74">
        <v>0.88636363636363635</v>
      </c>
      <c r="D76" s="74">
        <v>1</v>
      </c>
      <c r="E76" s="74">
        <v>1</v>
      </c>
      <c r="F76" s="74">
        <v>1</v>
      </c>
      <c r="G76" s="74">
        <v>0.97916666666666663</v>
      </c>
      <c r="H76" s="74">
        <v>0.81818181818181823</v>
      </c>
      <c r="I76" s="74">
        <v>0.85</v>
      </c>
      <c r="J76" s="74">
        <v>0.85396383866481229</v>
      </c>
      <c r="K76" s="74">
        <v>0.81481481481481477</v>
      </c>
      <c r="L76" s="74">
        <v>1</v>
      </c>
      <c r="M76" s="74">
        <v>1</v>
      </c>
      <c r="N76" s="74">
        <v>0.91836734693877553</v>
      </c>
      <c r="O76" s="74">
        <v>0.76190476190476186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8" s="202" customFormat="1" hidden="1" x14ac:dyDescent="0.25">
      <c r="A77" s="57"/>
      <c r="B77" s="58" t="s">
        <v>17</v>
      </c>
      <c r="C77" s="74">
        <v>0.96363636363636362</v>
      </c>
      <c r="D77" s="74">
        <v>0.90909090909090906</v>
      </c>
      <c r="E77" s="74">
        <v>1</v>
      </c>
      <c r="F77" s="74">
        <v>1</v>
      </c>
      <c r="G77" s="74">
        <v>0.96610169491525422</v>
      </c>
      <c r="H77" s="74">
        <v>0.75</v>
      </c>
      <c r="I77" s="74">
        <v>0.9</v>
      </c>
      <c r="J77" s="74">
        <v>0.88353413654618473</v>
      </c>
      <c r="K77" s="74">
        <v>0.875</v>
      </c>
      <c r="L77" s="74">
        <v>1</v>
      </c>
      <c r="M77" s="74">
        <v>0.95744680851063835</v>
      </c>
      <c r="N77" s="74">
        <v>0.88043478260869568</v>
      </c>
      <c r="O77" s="74">
        <v>0.70967741935483875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8" s="202" customFormat="1" hidden="1" x14ac:dyDescent="0.25">
      <c r="A78" s="57"/>
      <c r="B78" s="58" t="s">
        <v>18</v>
      </c>
      <c r="C78" s="74">
        <v>0.90909090909090906</v>
      </c>
      <c r="D78" s="74">
        <v>0.83333333333333337</v>
      </c>
      <c r="E78" s="74">
        <v>1</v>
      </c>
      <c r="F78" s="74">
        <v>1</v>
      </c>
      <c r="G78" s="74">
        <v>0.96666666666666667</v>
      </c>
      <c r="H78" s="74">
        <v>0.7857142857142857</v>
      </c>
      <c r="I78" s="74">
        <v>0.90909090909090906</v>
      </c>
      <c r="J78" s="74">
        <v>0.84922680412371132</v>
      </c>
      <c r="K78" s="74">
        <v>0.86486486486486491</v>
      </c>
      <c r="L78" s="74">
        <v>0.76923076923076927</v>
      </c>
      <c r="M78" s="74">
        <v>0.92452830188679247</v>
      </c>
      <c r="N78" s="74">
        <v>0.82568807339449546</v>
      </c>
      <c r="O78" s="74">
        <v>0.67500000000000004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8" s="202" customFormat="1" hidden="1" x14ac:dyDescent="0.25">
      <c r="A79" s="57"/>
      <c r="B79" s="58" t="s">
        <v>19</v>
      </c>
      <c r="C79" s="74">
        <v>0.82926829268292679</v>
      </c>
      <c r="D79" s="74">
        <v>1</v>
      </c>
      <c r="E79" s="74">
        <v>1</v>
      </c>
      <c r="F79" s="74">
        <v>0.91666666666666663</v>
      </c>
      <c r="G79" s="74">
        <v>0.93333333333333335</v>
      </c>
      <c r="H79" s="74">
        <v>0.78260869565217395</v>
      </c>
      <c r="I79" s="74">
        <v>0.84615384615384615</v>
      </c>
      <c r="J79" s="74">
        <v>0.86256544502617805</v>
      </c>
      <c r="K79" s="74">
        <v>0.86363636363636365</v>
      </c>
      <c r="L79" s="74">
        <v>0.75</v>
      </c>
      <c r="M79" s="74">
        <v>0.90277777777777779</v>
      </c>
      <c r="N79" s="74">
        <v>0.89873417721518989</v>
      </c>
      <c r="O79" s="74">
        <v>0.61290322580645162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8" s="202" customFormat="1" hidden="1" x14ac:dyDescent="0.25">
      <c r="A80" s="57"/>
      <c r="B80" s="58" t="s">
        <v>20</v>
      </c>
      <c r="C80" s="74">
        <v>0.92</v>
      </c>
      <c r="D80" s="74">
        <v>1</v>
      </c>
      <c r="E80" s="74">
        <v>1</v>
      </c>
      <c r="F80" s="74">
        <v>1</v>
      </c>
      <c r="G80" s="74">
        <v>0.95833333333333337</v>
      </c>
      <c r="H80" s="74">
        <v>0.81818181818181823</v>
      </c>
      <c r="I80" s="74">
        <v>0.75</v>
      </c>
      <c r="J80" s="74">
        <v>0.84973404255319152</v>
      </c>
      <c r="K80" s="74">
        <v>0.85185185185185186</v>
      </c>
      <c r="L80" s="74">
        <v>0.92307692307692313</v>
      </c>
      <c r="M80" s="74">
        <v>0.96078431372549022</v>
      </c>
      <c r="N80" s="74">
        <v>0.94791666666666663</v>
      </c>
      <c r="O80" s="74">
        <v>0.75862068965517238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02" customFormat="1" hidden="1" x14ac:dyDescent="0.25">
      <c r="A81" s="57"/>
      <c r="B81" s="58" t="s">
        <v>21</v>
      </c>
      <c r="C81" s="74">
        <v>0.92</v>
      </c>
      <c r="D81" s="74">
        <v>1</v>
      </c>
      <c r="E81" s="74">
        <v>1</v>
      </c>
      <c r="F81" s="74">
        <v>1</v>
      </c>
      <c r="G81" s="74">
        <v>0.94827586206896552</v>
      </c>
      <c r="H81" s="74">
        <v>0.6875</v>
      </c>
      <c r="I81" s="74">
        <v>0.8571428571428571</v>
      </c>
      <c r="J81" s="74">
        <v>0.87280108254397837</v>
      </c>
      <c r="K81" s="74">
        <v>0.84615384615384615</v>
      </c>
      <c r="L81" s="74">
        <v>0.75</v>
      </c>
      <c r="M81" s="74">
        <v>0.93846153846153846</v>
      </c>
      <c r="N81" s="74">
        <v>0.8666666666666667</v>
      </c>
      <c r="O81" s="74">
        <v>0.72727272727272729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02" customFormat="1" hidden="1" x14ac:dyDescent="0.25">
      <c r="A82" s="57"/>
      <c r="B82" s="58" t="s">
        <v>22</v>
      </c>
      <c r="C82" s="74">
        <v>0.90769230769230769</v>
      </c>
      <c r="D82" s="74">
        <v>1</v>
      </c>
      <c r="E82" s="74">
        <v>1</v>
      </c>
      <c r="F82" s="74">
        <v>1</v>
      </c>
      <c r="G82" s="74">
        <v>0.89795918367346939</v>
      </c>
      <c r="H82" s="74">
        <v>0.75</v>
      </c>
      <c r="I82" s="74">
        <v>0.8</v>
      </c>
      <c r="J82" s="74">
        <v>0.86973684210526314</v>
      </c>
      <c r="K82" s="74">
        <v>0.8</v>
      </c>
      <c r="L82" s="74">
        <v>1</v>
      </c>
      <c r="M82" s="74">
        <v>0.97959183673469385</v>
      </c>
      <c r="N82" s="74">
        <v>0.88888888888888884</v>
      </c>
      <c r="O82" s="74">
        <v>0.64516129032258063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02" customFormat="1" hidden="1" x14ac:dyDescent="0.25">
      <c r="A83" s="59"/>
      <c r="B83" s="60" t="s">
        <v>23</v>
      </c>
      <c r="C83" s="76">
        <v>0.88</v>
      </c>
      <c r="D83" s="76">
        <v>1</v>
      </c>
      <c r="E83" s="76">
        <v>1</v>
      </c>
      <c r="F83" s="76">
        <v>1</v>
      </c>
      <c r="G83" s="76">
        <v>0.97826086956521741</v>
      </c>
      <c r="H83" s="76">
        <v>0.42857142857142855</v>
      </c>
      <c r="I83" s="76">
        <v>0.66666666666666663</v>
      </c>
      <c r="J83" s="76">
        <v>0.80649526387009474</v>
      </c>
      <c r="K83" s="76">
        <v>0.81818181818181823</v>
      </c>
      <c r="L83" s="76">
        <v>0.91666666666666663</v>
      </c>
      <c r="M83" s="76">
        <v>0.88888888888888884</v>
      </c>
      <c r="N83" s="76">
        <v>0.87368421052631584</v>
      </c>
      <c r="O83" s="76">
        <v>0.52500000000000002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02" customFormat="1" hidden="1" x14ac:dyDescent="0.25">
      <c r="A84" s="57" t="s">
        <v>24</v>
      </c>
      <c r="B84" s="58" t="s">
        <v>12</v>
      </c>
      <c r="C84" s="74">
        <v>0.875</v>
      </c>
      <c r="D84" s="74">
        <v>1</v>
      </c>
      <c r="E84" s="74">
        <v>1</v>
      </c>
      <c r="F84" s="74">
        <v>0.91666666666666663</v>
      </c>
      <c r="G84" s="74">
        <v>0.9555555555555556</v>
      </c>
      <c r="H84" s="74">
        <v>0.69230769230769229</v>
      </c>
      <c r="I84" s="74">
        <v>0.8571428571428571</v>
      </c>
      <c r="J84" s="74">
        <v>0.8382147838214784</v>
      </c>
      <c r="K84" s="74">
        <v>0.90476190476190477</v>
      </c>
      <c r="L84" s="74">
        <v>0.8</v>
      </c>
      <c r="M84" s="74">
        <v>0.89393939393939392</v>
      </c>
      <c r="N84" s="74">
        <v>0.8165137614678899</v>
      </c>
      <c r="O84" s="74">
        <v>0.70588235294117652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02" customFormat="1" hidden="1" x14ac:dyDescent="0.25">
      <c r="A85" s="57"/>
      <c r="B85" s="58" t="s">
        <v>13</v>
      </c>
      <c r="C85" s="74">
        <v>0.91176470588235292</v>
      </c>
      <c r="D85" s="74">
        <v>1</v>
      </c>
      <c r="E85" s="74">
        <v>1</v>
      </c>
      <c r="F85" s="74">
        <v>1</v>
      </c>
      <c r="G85" s="74">
        <v>0.90384615384615385</v>
      </c>
      <c r="H85" s="74">
        <v>0.44444444444444442</v>
      </c>
      <c r="I85" s="74">
        <v>1</v>
      </c>
      <c r="J85" s="74">
        <v>0.77516339869281048</v>
      </c>
      <c r="K85" s="74">
        <v>1</v>
      </c>
      <c r="L85" s="74">
        <v>0.8571428571428571</v>
      </c>
      <c r="M85" s="74">
        <v>0.96296296296296291</v>
      </c>
      <c r="N85" s="74">
        <v>0.82727272727272727</v>
      </c>
      <c r="O85" s="74">
        <v>0.69696969696969702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02" customFormat="1" hidden="1" x14ac:dyDescent="0.25">
      <c r="A86" s="57"/>
      <c r="B86" s="58" t="s">
        <v>14</v>
      </c>
      <c r="C86" s="74">
        <v>0.88235294117647056</v>
      </c>
      <c r="D86" s="74">
        <v>1</v>
      </c>
      <c r="E86" s="74">
        <v>1</v>
      </c>
      <c r="F86" s="74">
        <v>1</v>
      </c>
      <c r="G86" s="74">
        <v>0.97872340425531912</v>
      </c>
      <c r="H86" s="74">
        <v>0.5</v>
      </c>
      <c r="I86" s="74">
        <v>0.76923076923076927</v>
      </c>
      <c r="J86" s="74">
        <v>0.83879093198992438</v>
      </c>
      <c r="K86" s="74">
        <v>0.83333333333333337</v>
      </c>
      <c r="L86" s="74">
        <v>0.94444444444444442</v>
      </c>
      <c r="M86" s="74">
        <v>0.9</v>
      </c>
      <c r="N86" s="74">
        <v>0.85849056603773588</v>
      </c>
      <c r="O86" s="74">
        <v>0.71794871794871795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02" customFormat="1" hidden="1" x14ac:dyDescent="0.25">
      <c r="A87" s="57"/>
      <c r="B87" s="58" t="s">
        <v>15</v>
      </c>
      <c r="C87" s="74">
        <v>0.91666666666666663</v>
      </c>
      <c r="D87" s="74">
        <v>1</v>
      </c>
      <c r="E87" s="74">
        <v>1</v>
      </c>
      <c r="F87" s="74">
        <v>0.89473684210526316</v>
      </c>
      <c r="G87" s="74">
        <v>0.91428571428571426</v>
      </c>
      <c r="H87" s="74">
        <v>0.9</v>
      </c>
      <c r="I87" s="74">
        <v>1</v>
      </c>
      <c r="J87" s="74">
        <v>0.89179104477611937</v>
      </c>
      <c r="K87" s="74">
        <v>1</v>
      </c>
      <c r="L87" s="74">
        <v>0.8571428571428571</v>
      </c>
      <c r="M87" s="74">
        <v>0.92537313432835822</v>
      </c>
      <c r="N87" s="74">
        <v>0.89583333333333337</v>
      </c>
      <c r="O87" s="74">
        <v>0.68292682926829273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02" customFormat="1" hidden="1" x14ac:dyDescent="0.25">
      <c r="A88" s="57"/>
      <c r="B88" s="58" t="s">
        <v>16</v>
      </c>
      <c r="C88" s="74">
        <v>0.94444444444444442</v>
      </c>
      <c r="D88" s="74">
        <v>0.90909090909090906</v>
      </c>
      <c r="E88" s="74">
        <v>1</v>
      </c>
      <c r="F88" s="74">
        <v>0.9375</v>
      </c>
      <c r="G88" s="74">
        <v>0.93333333333333335</v>
      </c>
      <c r="H88" s="74">
        <v>0.91666666666666663</v>
      </c>
      <c r="I88" s="74">
        <v>0.72222222222222221</v>
      </c>
      <c r="J88" s="74">
        <v>0.88627450980392153</v>
      </c>
      <c r="K88" s="74">
        <v>0.88235294117647056</v>
      </c>
      <c r="L88" s="74">
        <v>0.84615384615384615</v>
      </c>
      <c r="M88" s="74">
        <v>0.97222222222222221</v>
      </c>
      <c r="N88" s="74">
        <v>0.92405063291139244</v>
      </c>
      <c r="O88" s="74">
        <v>0.72972972972972971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02" customFormat="1" hidden="1" x14ac:dyDescent="0.25">
      <c r="A89" s="57"/>
      <c r="B89" s="58" t="s">
        <v>17</v>
      </c>
      <c r="C89" s="74">
        <v>0.9107142857142857</v>
      </c>
      <c r="D89" s="74">
        <v>1</v>
      </c>
      <c r="E89" s="74">
        <v>1</v>
      </c>
      <c r="F89" s="74">
        <v>1</v>
      </c>
      <c r="G89" s="74">
        <v>1</v>
      </c>
      <c r="H89" s="74">
        <v>0.6</v>
      </c>
      <c r="I89" s="74">
        <v>0.7142857142857143</v>
      </c>
      <c r="J89" s="74">
        <v>0.87808041504539558</v>
      </c>
      <c r="K89" s="74">
        <v>0.94117647058823528</v>
      </c>
      <c r="L89" s="74">
        <v>0.875</v>
      </c>
      <c r="M89" s="74">
        <v>0.96551724137931039</v>
      </c>
      <c r="N89" s="74">
        <v>0.89247311827956988</v>
      </c>
      <c r="O89" s="74">
        <v>0.6875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02" customFormat="1" hidden="1" x14ac:dyDescent="0.25">
      <c r="A90" s="57"/>
      <c r="B90" s="58" t="s">
        <v>18</v>
      </c>
      <c r="C90" s="74">
        <v>0.95918367346938771</v>
      </c>
      <c r="D90" s="74">
        <v>1</v>
      </c>
      <c r="E90" s="74">
        <v>1</v>
      </c>
      <c r="F90" s="74">
        <v>1</v>
      </c>
      <c r="G90" s="74">
        <v>0.93220338983050843</v>
      </c>
      <c r="H90" s="74">
        <v>0.8571428571428571</v>
      </c>
      <c r="I90" s="74">
        <v>0.83333333333333337</v>
      </c>
      <c r="J90" s="74">
        <v>0.85219707057256988</v>
      </c>
      <c r="K90" s="74">
        <v>1</v>
      </c>
      <c r="L90" s="74">
        <v>0.94117647058823528</v>
      </c>
      <c r="M90" s="74">
        <v>0.95588235294117652</v>
      </c>
      <c r="N90" s="74">
        <v>0.85321100917431192</v>
      </c>
      <c r="O90" s="74">
        <v>0.78048780487804881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02" customFormat="1" hidden="1" x14ac:dyDescent="0.25">
      <c r="A91" s="62"/>
      <c r="B91" s="58" t="s">
        <v>19</v>
      </c>
      <c r="C91" s="74">
        <v>0.96153846153846156</v>
      </c>
      <c r="D91" s="74">
        <v>1</v>
      </c>
      <c r="E91" s="74">
        <v>1</v>
      </c>
      <c r="F91" s="74">
        <v>1</v>
      </c>
      <c r="G91" s="74">
        <v>0.96491228070175439</v>
      </c>
      <c r="H91" s="74">
        <v>0.94444444444444442</v>
      </c>
      <c r="I91" s="74">
        <v>0.76190476190476186</v>
      </c>
      <c r="J91" s="74">
        <v>0.876</v>
      </c>
      <c r="K91" s="74">
        <v>0.93333333333333335</v>
      </c>
      <c r="L91" s="74">
        <v>0.90909090909090906</v>
      </c>
      <c r="M91" s="74">
        <v>0.95588235294117652</v>
      </c>
      <c r="N91" s="74">
        <v>0.80198019801980203</v>
      </c>
      <c r="O91" s="74">
        <v>0.85416666666666663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02" customFormat="1" hidden="1" x14ac:dyDescent="0.25">
      <c r="A92" s="55"/>
      <c r="B92" s="58" t="s">
        <v>20</v>
      </c>
      <c r="C92" s="74">
        <v>0.86486486486486491</v>
      </c>
      <c r="D92" s="74">
        <v>1</v>
      </c>
      <c r="E92" s="74">
        <v>1</v>
      </c>
      <c r="F92" s="74">
        <v>1</v>
      </c>
      <c r="G92" s="74">
        <v>0.95652173913043481</v>
      </c>
      <c r="H92" s="74">
        <v>0.92307692307692313</v>
      </c>
      <c r="I92" s="74">
        <v>0.82352941176470584</v>
      </c>
      <c r="J92" s="74">
        <v>0.87123287671232874</v>
      </c>
      <c r="K92" s="74">
        <v>0.95</v>
      </c>
      <c r="L92" s="74">
        <v>1</v>
      </c>
      <c r="M92" s="74">
        <v>0.98275862068965514</v>
      </c>
      <c r="N92" s="74">
        <v>0.8214285714285714</v>
      </c>
      <c r="O92" s="74">
        <v>0.78125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02" customFormat="1" hidden="1" x14ac:dyDescent="0.25">
      <c r="A93" s="55"/>
      <c r="B93" s="58" t="s">
        <v>21</v>
      </c>
      <c r="C93" s="74">
        <v>0.95161290322580649</v>
      </c>
      <c r="D93" s="74">
        <v>1</v>
      </c>
      <c r="E93" s="74">
        <v>1</v>
      </c>
      <c r="F93" s="74">
        <v>1</v>
      </c>
      <c r="G93" s="74">
        <v>1</v>
      </c>
      <c r="H93" s="74">
        <v>0.66666666666666663</v>
      </c>
      <c r="I93" s="74">
        <v>1</v>
      </c>
      <c r="J93" s="74">
        <v>0.83790523690773067</v>
      </c>
      <c r="K93" s="74">
        <v>0.88235294117647056</v>
      </c>
      <c r="L93" s="74">
        <v>0.72727272727272729</v>
      </c>
      <c r="M93" s="74">
        <v>0.967741935483871</v>
      </c>
      <c r="N93" s="74">
        <v>0.89411764705882357</v>
      </c>
      <c r="O93" s="74">
        <v>0.69230769230769229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02" customFormat="1" hidden="1" x14ac:dyDescent="0.25">
      <c r="A94" s="55"/>
      <c r="B94" s="58" t="s">
        <v>22</v>
      </c>
      <c r="C94" s="74">
        <v>0.92156862745098034</v>
      </c>
      <c r="D94" s="74">
        <v>1</v>
      </c>
      <c r="E94" s="74">
        <v>1</v>
      </c>
      <c r="F94" s="74">
        <v>1</v>
      </c>
      <c r="G94" s="74">
        <v>0.9</v>
      </c>
      <c r="H94" s="74">
        <v>1</v>
      </c>
      <c r="I94" s="74">
        <v>0.84615384615384615</v>
      </c>
      <c r="J94" s="74">
        <v>0.83592644978783592</v>
      </c>
      <c r="K94" s="74">
        <v>0.8571428571428571</v>
      </c>
      <c r="L94" s="74">
        <v>1</v>
      </c>
      <c r="M94" s="74">
        <v>0.96</v>
      </c>
      <c r="N94" s="74">
        <v>0.8314606741573034</v>
      </c>
      <c r="O94" s="74">
        <v>0.69230769230769229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02" customFormat="1" hidden="1" x14ac:dyDescent="0.25">
      <c r="A95" s="61"/>
      <c r="B95" s="60" t="s">
        <v>23</v>
      </c>
      <c r="C95" s="76">
        <v>0.94871794871794868</v>
      </c>
      <c r="D95" s="76">
        <v>1</v>
      </c>
      <c r="E95" s="76">
        <v>1</v>
      </c>
      <c r="F95" s="76">
        <v>1</v>
      </c>
      <c r="G95" s="76">
        <v>0.9642857142857143</v>
      </c>
      <c r="H95" s="76">
        <v>0.93333333333333335</v>
      </c>
      <c r="I95" s="76">
        <v>0.75</v>
      </c>
      <c r="J95" s="76">
        <v>0.84625492772667543</v>
      </c>
      <c r="K95" s="76">
        <v>0.8571428571428571</v>
      </c>
      <c r="L95" s="76">
        <v>0.91666666666666663</v>
      </c>
      <c r="M95" s="76">
        <v>0.95522388059701491</v>
      </c>
      <c r="N95" s="76">
        <v>0.96190476190476193</v>
      </c>
      <c r="O95" s="76">
        <v>0.73333333333333328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02" customFormat="1" hidden="1" x14ac:dyDescent="0.25">
      <c r="A96" s="63">
        <v>2019</v>
      </c>
      <c r="B96" s="58" t="s">
        <v>12</v>
      </c>
      <c r="C96" s="74">
        <v>0.94444444444444442</v>
      </c>
      <c r="D96" s="74">
        <v>1</v>
      </c>
      <c r="E96" s="74">
        <v>1</v>
      </c>
      <c r="F96" s="74">
        <v>1</v>
      </c>
      <c r="G96" s="74">
        <v>0.94827586206896552</v>
      </c>
      <c r="H96" s="74">
        <v>0.7142857142857143</v>
      </c>
      <c r="I96" s="74">
        <v>0.7</v>
      </c>
      <c r="J96" s="74">
        <v>0.83046683046683045</v>
      </c>
      <c r="K96" s="74">
        <v>0.8666666666666667</v>
      </c>
      <c r="L96" s="74">
        <v>1</v>
      </c>
      <c r="M96" s="74">
        <v>0.95918367346938771</v>
      </c>
      <c r="N96" s="74">
        <v>0.84</v>
      </c>
      <c r="O96" s="74">
        <v>0.56603773584905659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02" customFormat="1" hidden="1" x14ac:dyDescent="0.25">
      <c r="A97" s="57"/>
      <c r="B97" s="58" t="s">
        <v>13</v>
      </c>
      <c r="C97" s="74">
        <v>0.92156862745098034</v>
      </c>
      <c r="D97" s="74">
        <v>0.8571428571428571</v>
      </c>
      <c r="E97" s="74">
        <v>1</v>
      </c>
      <c r="F97" s="74">
        <v>1</v>
      </c>
      <c r="G97" s="74">
        <v>0.96491228070175439</v>
      </c>
      <c r="H97" s="74">
        <v>0.6</v>
      </c>
      <c r="I97" s="74">
        <v>0.88888888888888884</v>
      </c>
      <c r="J97" s="74">
        <v>0.8307086614173228</v>
      </c>
      <c r="K97" s="74">
        <v>1</v>
      </c>
      <c r="L97" s="74">
        <v>1</v>
      </c>
      <c r="M97" s="74">
        <v>0.98529411764705888</v>
      </c>
      <c r="N97" s="74">
        <v>0.81081081081081086</v>
      </c>
      <c r="O97" s="74">
        <v>0.76923076923076927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02" customFormat="1" hidden="1" x14ac:dyDescent="0.25">
      <c r="A98" s="57"/>
      <c r="B98" s="58" t="s">
        <v>14</v>
      </c>
      <c r="C98" s="74">
        <v>0.93333333333333335</v>
      </c>
      <c r="D98" s="74">
        <v>1</v>
      </c>
      <c r="E98" s="74">
        <v>1</v>
      </c>
      <c r="F98" s="74">
        <v>1</v>
      </c>
      <c r="G98" s="74">
        <v>0.95081967213114749</v>
      </c>
      <c r="H98" s="74">
        <v>0.82352941176470584</v>
      </c>
      <c r="I98" s="74">
        <v>0.8125</v>
      </c>
      <c r="J98" s="74">
        <v>0.81132075471698117</v>
      </c>
      <c r="K98" s="74">
        <v>0.9285714285714286</v>
      </c>
      <c r="L98" s="74">
        <v>0.92307692307692313</v>
      </c>
      <c r="M98" s="74">
        <v>0.94202898550724634</v>
      </c>
      <c r="N98" s="74">
        <v>0.82568807339449546</v>
      </c>
      <c r="O98" s="74">
        <v>0.75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02" customFormat="1" hidden="1" x14ac:dyDescent="0.25">
      <c r="A99" s="57"/>
      <c r="B99" s="58" t="s">
        <v>15</v>
      </c>
      <c r="C99" s="74">
        <v>0.82758620689655171</v>
      </c>
      <c r="D99" s="74">
        <v>1</v>
      </c>
      <c r="E99" s="74">
        <v>1</v>
      </c>
      <c r="F99" s="74">
        <v>1</v>
      </c>
      <c r="G99" s="74">
        <v>0.95081967213114749</v>
      </c>
      <c r="H99" s="74">
        <v>0.8571428571428571</v>
      </c>
      <c r="I99" s="74">
        <v>0.73333333333333328</v>
      </c>
      <c r="J99" s="74">
        <v>0.82236024844720501</v>
      </c>
      <c r="K99" s="74">
        <v>0.83333333333333337</v>
      </c>
      <c r="L99" s="74">
        <v>1</v>
      </c>
      <c r="M99" s="74">
        <v>0.94444444444444442</v>
      </c>
      <c r="N99" s="74">
        <v>0.89814814814814814</v>
      </c>
      <c r="O99" s="74">
        <v>0.84210526315789469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02" customFormat="1" hidden="1" x14ac:dyDescent="0.25">
      <c r="A100" s="57"/>
      <c r="B100" s="58" t="s">
        <v>16</v>
      </c>
      <c r="C100" s="74">
        <v>0.87096774193548387</v>
      </c>
      <c r="D100" s="74">
        <v>0.875</v>
      </c>
      <c r="E100" s="74">
        <v>1</v>
      </c>
      <c r="F100" s="74">
        <v>1</v>
      </c>
      <c r="G100" s="74">
        <v>0.93877551020408168</v>
      </c>
      <c r="H100" s="74">
        <v>0.81481481481481477</v>
      </c>
      <c r="I100" s="74">
        <v>0.6875</v>
      </c>
      <c r="J100" s="74">
        <v>0.85919165580182533</v>
      </c>
      <c r="K100" s="74">
        <v>0.94444444444444442</v>
      </c>
      <c r="L100" s="74">
        <v>1</v>
      </c>
      <c r="M100" s="74">
        <v>0.81690140845070425</v>
      </c>
      <c r="N100" s="74">
        <v>0.84033613445378152</v>
      </c>
      <c r="O100" s="74">
        <v>0.62857142857142856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02" customFormat="1" hidden="1" x14ac:dyDescent="0.25">
      <c r="A101" s="57"/>
      <c r="B101" s="58" t="s">
        <v>17</v>
      </c>
      <c r="C101" s="74">
        <v>0.82258064516129037</v>
      </c>
      <c r="D101" s="74">
        <v>1</v>
      </c>
      <c r="E101" s="74">
        <v>1</v>
      </c>
      <c r="F101" s="74">
        <v>1</v>
      </c>
      <c r="G101" s="74">
        <v>1</v>
      </c>
      <c r="H101" s="74">
        <v>0.72222222222222221</v>
      </c>
      <c r="I101" s="74">
        <v>0.72727272727272729</v>
      </c>
      <c r="J101" s="74">
        <v>0.84210526315789469</v>
      </c>
      <c r="K101" s="74">
        <v>0.8928571428571429</v>
      </c>
      <c r="L101" s="74">
        <v>1</v>
      </c>
      <c r="M101" s="74">
        <v>0.9</v>
      </c>
      <c r="N101" s="74">
        <v>0.8666666666666667</v>
      </c>
      <c r="O101" s="74">
        <v>0.78947368421052633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02" customFormat="1" hidden="1" x14ac:dyDescent="0.25">
      <c r="A102" s="57"/>
      <c r="B102" s="58" t="s">
        <v>18</v>
      </c>
      <c r="C102" s="74">
        <v>0.8529411764705882</v>
      </c>
      <c r="D102" s="74">
        <v>1</v>
      </c>
      <c r="E102" s="74">
        <v>1</v>
      </c>
      <c r="F102" s="74">
        <v>1</v>
      </c>
      <c r="G102" s="74">
        <v>0.90740740740740744</v>
      </c>
      <c r="H102" s="74">
        <v>0.6</v>
      </c>
      <c r="I102" s="74">
        <v>0.73333333333333328</v>
      </c>
      <c r="J102" s="74">
        <v>0.8340807174887892</v>
      </c>
      <c r="K102" s="74">
        <v>1</v>
      </c>
      <c r="L102" s="74">
        <v>0.78947368421052633</v>
      </c>
      <c r="M102" s="74">
        <v>0.93506493506493504</v>
      </c>
      <c r="N102" s="74">
        <v>0.82524271844660191</v>
      </c>
      <c r="O102" s="74">
        <v>0.5757575757575758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02" customFormat="1" hidden="1" x14ac:dyDescent="0.25">
      <c r="A103" s="62"/>
      <c r="B103" s="58" t="s">
        <v>19</v>
      </c>
      <c r="C103" s="74">
        <v>0.8928571428571429</v>
      </c>
      <c r="D103" s="74">
        <v>1</v>
      </c>
      <c r="E103" s="74">
        <v>1</v>
      </c>
      <c r="F103" s="74">
        <v>1</v>
      </c>
      <c r="G103" s="74">
        <v>0.97777777777777775</v>
      </c>
      <c r="H103" s="74">
        <v>0.73684210526315785</v>
      </c>
      <c r="I103" s="74">
        <v>0.84210526315789469</v>
      </c>
      <c r="J103" s="74">
        <v>0.85696202531645571</v>
      </c>
      <c r="K103" s="74">
        <v>1</v>
      </c>
      <c r="L103" s="74">
        <v>0.88888888888888884</v>
      </c>
      <c r="M103" s="74">
        <v>0.92500000000000004</v>
      </c>
      <c r="N103" s="74">
        <v>0.7931034482758621</v>
      </c>
      <c r="O103" s="74">
        <v>0.80952380952380953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02" customFormat="1" hidden="1" x14ac:dyDescent="0.25">
      <c r="A104" s="55"/>
      <c r="B104" s="58" t="s">
        <v>20</v>
      </c>
      <c r="C104" s="74">
        <v>0.90196078431372551</v>
      </c>
      <c r="D104" s="74">
        <v>1</v>
      </c>
      <c r="E104" s="74">
        <v>1</v>
      </c>
      <c r="F104" s="74">
        <v>1</v>
      </c>
      <c r="G104" s="74">
        <v>0.91304347826086951</v>
      </c>
      <c r="H104" s="74">
        <v>0.84615384615384615</v>
      </c>
      <c r="I104" s="74">
        <v>0.625</v>
      </c>
      <c r="J104" s="74">
        <v>0.84299516908212557</v>
      </c>
      <c r="K104" s="74">
        <v>0.95454545454545459</v>
      </c>
      <c r="L104" s="74">
        <v>0.82352941176470584</v>
      </c>
      <c r="M104" s="74">
        <v>0.95</v>
      </c>
      <c r="N104" s="74">
        <v>0.89473684210526316</v>
      </c>
      <c r="O104" s="74">
        <v>0.66666666666666663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02" customFormat="1" hidden="1" x14ac:dyDescent="0.25">
      <c r="A105" s="55"/>
      <c r="B105" s="58" t="s">
        <v>21</v>
      </c>
      <c r="C105" s="74">
        <v>0.96296296296296291</v>
      </c>
      <c r="D105" s="74">
        <v>0.9</v>
      </c>
      <c r="E105" s="74">
        <v>1</v>
      </c>
      <c r="F105" s="74">
        <v>1</v>
      </c>
      <c r="G105" s="74">
        <v>0.96</v>
      </c>
      <c r="H105" s="74">
        <v>0.8125</v>
      </c>
      <c r="I105" s="74">
        <v>0.75</v>
      </c>
      <c r="J105" s="74">
        <v>0.84125144843568944</v>
      </c>
      <c r="K105" s="74">
        <v>0.92</v>
      </c>
      <c r="L105" s="74">
        <v>1</v>
      </c>
      <c r="M105" s="74">
        <v>0.93150684931506844</v>
      </c>
      <c r="N105" s="74">
        <v>0.88181818181818183</v>
      </c>
      <c r="O105" s="74">
        <v>0.70270270270270274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02" customFormat="1" hidden="1" x14ac:dyDescent="0.25">
      <c r="A106" s="55"/>
      <c r="B106" s="58" t="s">
        <v>22</v>
      </c>
      <c r="C106" s="74">
        <v>0.91803278688524592</v>
      </c>
      <c r="D106" s="74">
        <v>1</v>
      </c>
      <c r="E106" s="74">
        <v>1</v>
      </c>
      <c r="F106" s="74">
        <v>1</v>
      </c>
      <c r="G106" s="74">
        <v>0.91379310344827591</v>
      </c>
      <c r="H106" s="74">
        <v>0.81818181818181823</v>
      </c>
      <c r="I106" s="74">
        <v>0.84210526315789469</v>
      </c>
      <c r="J106" s="74">
        <v>0.83793517406962781</v>
      </c>
      <c r="K106" s="74">
        <v>0.96153846153846156</v>
      </c>
      <c r="L106" s="74">
        <v>0.81818181818181823</v>
      </c>
      <c r="M106" s="74">
        <v>0.93650793650793651</v>
      </c>
      <c r="N106" s="74">
        <v>0.79661016949152541</v>
      </c>
      <c r="O106" s="74">
        <v>0.72972972972972971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02" customFormat="1" hidden="1" x14ac:dyDescent="0.25">
      <c r="A107" s="61"/>
      <c r="B107" s="60" t="s">
        <v>23</v>
      </c>
      <c r="C107" s="76">
        <v>0.79591836734693877</v>
      </c>
      <c r="D107" s="76">
        <v>1</v>
      </c>
      <c r="E107" s="76">
        <v>1</v>
      </c>
      <c r="F107" s="76">
        <v>1</v>
      </c>
      <c r="G107" s="76">
        <v>0.95081967213114749</v>
      </c>
      <c r="H107" s="76">
        <v>0.7142857142857143</v>
      </c>
      <c r="I107" s="76">
        <v>0.85</v>
      </c>
      <c r="J107" s="76">
        <v>0.82720588235294112</v>
      </c>
      <c r="K107" s="76">
        <v>0.94736842105263153</v>
      </c>
      <c r="L107" s="76">
        <v>1</v>
      </c>
      <c r="M107" s="76">
        <v>0.92941176470588238</v>
      </c>
      <c r="N107" s="76">
        <v>0.82758620689655171</v>
      </c>
      <c r="O107" s="76">
        <v>0.75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21" customFormat="1" x14ac:dyDescent="0.25">
      <c r="A108" s="63">
        <v>2020</v>
      </c>
      <c r="B108" s="58" t="s">
        <v>12</v>
      </c>
      <c r="C108" s="225">
        <v>0.96153846153846156</v>
      </c>
      <c r="D108" s="225">
        <v>0.83333333333333337</v>
      </c>
      <c r="E108" s="225">
        <v>1</v>
      </c>
      <c r="F108" s="225">
        <v>1</v>
      </c>
      <c r="G108" s="225">
        <v>0.96363636363636362</v>
      </c>
      <c r="H108" s="225">
        <v>0.75</v>
      </c>
      <c r="I108" s="225">
        <v>0.73333333333333328</v>
      </c>
      <c r="J108" s="225">
        <v>0.82556750298685777</v>
      </c>
      <c r="K108" s="225">
        <v>1</v>
      </c>
      <c r="L108" s="225">
        <v>1</v>
      </c>
      <c r="M108" s="225">
        <v>0.98701298701298701</v>
      </c>
      <c r="N108" s="225">
        <v>0.82962962962962961</v>
      </c>
      <c r="O108" s="225">
        <v>0.44827586206896552</v>
      </c>
      <c r="P108" s="55"/>
      <c r="Q108" s="55"/>
      <c r="R108" s="56"/>
      <c r="S108" s="56"/>
      <c r="T108" s="56"/>
      <c r="U108" s="56"/>
      <c r="V108" s="56"/>
      <c r="W108" s="52"/>
      <c r="X108" s="52"/>
      <c r="Y108" s="52"/>
    </row>
    <row r="109" spans="1:25" s="221" customFormat="1" x14ac:dyDescent="0.25">
      <c r="A109" s="55"/>
      <c r="B109" s="58" t="s">
        <v>13</v>
      </c>
      <c r="C109" s="225">
        <v>0.9375</v>
      </c>
      <c r="D109" s="225">
        <v>1</v>
      </c>
      <c r="E109" s="225">
        <v>1</v>
      </c>
      <c r="F109" s="225">
        <v>1</v>
      </c>
      <c r="G109" s="225">
        <v>1</v>
      </c>
      <c r="H109" s="225">
        <v>0.66666666666666663</v>
      </c>
      <c r="I109" s="225">
        <v>0.81818181818181823</v>
      </c>
      <c r="J109" s="225">
        <v>0.8413878562577447</v>
      </c>
      <c r="K109" s="225">
        <v>0.95</v>
      </c>
      <c r="L109" s="225">
        <v>1</v>
      </c>
      <c r="M109" s="225">
        <v>0.93055555555555558</v>
      </c>
      <c r="N109" s="225">
        <v>0.93</v>
      </c>
      <c r="O109" s="225">
        <v>0.66666666666666663</v>
      </c>
      <c r="P109" s="55"/>
      <c r="Q109" s="55"/>
      <c r="R109" s="56"/>
      <c r="S109" s="56"/>
      <c r="T109" s="56"/>
      <c r="U109" s="56"/>
      <c r="V109" s="56"/>
      <c r="W109" s="52"/>
      <c r="X109" s="52"/>
      <c r="Y109" s="52"/>
    </row>
    <row r="110" spans="1:25" s="221" customFormat="1" x14ac:dyDescent="0.25">
      <c r="A110" s="55"/>
      <c r="B110" s="58" t="s">
        <v>14</v>
      </c>
      <c r="C110" s="225">
        <v>0.8571428571428571</v>
      </c>
      <c r="D110" s="225">
        <v>1</v>
      </c>
      <c r="E110" s="225">
        <v>1</v>
      </c>
      <c r="F110" s="225">
        <v>0.90909090909090906</v>
      </c>
      <c r="G110" s="225">
        <v>1</v>
      </c>
      <c r="H110" s="225">
        <v>0.63636363636363635</v>
      </c>
      <c r="I110" s="225">
        <v>0.81818181818181823</v>
      </c>
      <c r="J110" s="225">
        <v>0.85170068027210888</v>
      </c>
      <c r="K110" s="225">
        <v>0.95454545454545459</v>
      </c>
      <c r="L110" s="225">
        <v>0.75</v>
      </c>
      <c r="M110" s="225">
        <v>0.88311688311688308</v>
      </c>
      <c r="N110" s="225">
        <v>0.85185185185185186</v>
      </c>
      <c r="O110" s="225">
        <v>0.75</v>
      </c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221" customFormat="1" x14ac:dyDescent="0.25">
      <c r="A111" s="55"/>
      <c r="B111" s="58" t="s">
        <v>15</v>
      </c>
      <c r="C111" s="225">
        <v>0.88888888888888884</v>
      </c>
      <c r="D111" s="225">
        <v>1</v>
      </c>
      <c r="E111" s="225">
        <v>1</v>
      </c>
      <c r="F111" s="225">
        <v>0.8</v>
      </c>
      <c r="G111" s="225">
        <v>1</v>
      </c>
      <c r="H111" s="225">
        <v>0.6428571428571429</v>
      </c>
      <c r="I111" s="225">
        <v>0.75</v>
      </c>
      <c r="J111" s="225">
        <v>0.79516358463726888</v>
      </c>
      <c r="K111" s="225">
        <v>0.89473684210526316</v>
      </c>
      <c r="L111" s="225">
        <v>1</v>
      </c>
      <c r="M111" s="225">
        <v>0.95652173913043481</v>
      </c>
      <c r="N111" s="225">
        <v>0.79220779220779225</v>
      </c>
      <c r="O111" s="225">
        <v>0.53125</v>
      </c>
      <c r="P111" s="55"/>
      <c r="Q111" s="55"/>
      <c r="R111" s="56"/>
      <c r="S111" s="56"/>
      <c r="T111" s="56"/>
      <c r="U111" s="56"/>
      <c r="V111" s="56"/>
      <c r="W111" s="52"/>
      <c r="X111" s="52"/>
      <c r="Y111" s="52"/>
    </row>
    <row r="112" spans="1:25" s="221" customFormat="1" x14ac:dyDescent="0.25">
      <c r="A112" s="55"/>
      <c r="B112" s="58" t="s">
        <v>16</v>
      </c>
      <c r="C112" s="225">
        <v>0.9</v>
      </c>
      <c r="D112" s="225">
        <v>1</v>
      </c>
      <c r="E112" s="225">
        <v>1</v>
      </c>
      <c r="F112" s="225">
        <v>1</v>
      </c>
      <c r="G112" s="225">
        <v>0.98148148148148151</v>
      </c>
      <c r="H112" s="225">
        <v>1</v>
      </c>
      <c r="I112" s="225">
        <v>0.92307692307692313</v>
      </c>
      <c r="J112" s="225">
        <v>0.80434782608695654</v>
      </c>
      <c r="K112" s="225">
        <v>0.89473684210526316</v>
      </c>
      <c r="L112" s="225">
        <v>1</v>
      </c>
      <c r="M112" s="225">
        <v>0.92682926829268297</v>
      </c>
      <c r="N112" s="225">
        <v>0.83050847457627119</v>
      </c>
      <c r="O112" s="225">
        <v>0.63888888888888884</v>
      </c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221" customFormat="1" x14ac:dyDescent="0.25">
      <c r="A113" s="55"/>
      <c r="B113" s="58" t="s">
        <v>17</v>
      </c>
      <c r="C113" s="225">
        <v>0.91666666666666663</v>
      </c>
      <c r="D113" s="225">
        <v>0.83333333333333337</v>
      </c>
      <c r="E113" s="225">
        <v>1</v>
      </c>
      <c r="F113" s="225">
        <v>0.94117647058823528</v>
      </c>
      <c r="G113" s="225">
        <v>0.9464285714285714</v>
      </c>
      <c r="H113" s="225">
        <v>1</v>
      </c>
      <c r="I113" s="225">
        <v>0.9</v>
      </c>
      <c r="J113" s="225">
        <v>0.85368802902055618</v>
      </c>
      <c r="K113" s="225">
        <v>0.8</v>
      </c>
      <c r="L113" s="225">
        <v>1</v>
      </c>
      <c r="M113" s="225">
        <v>0.91891891891891897</v>
      </c>
      <c r="N113" s="225">
        <v>0.82758620689655171</v>
      </c>
      <c r="O113" s="225">
        <v>0.80487804878048785</v>
      </c>
      <c r="P113" s="55"/>
      <c r="Q113" s="55"/>
      <c r="R113" s="56"/>
      <c r="S113" s="56"/>
      <c r="T113" s="56"/>
      <c r="U113" s="56"/>
      <c r="V113" s="56"/>
      <c r="W113" s="52"/>
      <c r="X113" s="52"/>
      <c r="Y113" s="52"/>
    </row>
    <row r="114" spans="1:25" s="221" customFormat="1" x14ac:dyDescent="0.25">
      <c r="A114" s="55"/>
      <c r="B114" s="58" t="s">
        <v>18</v>
      </c>
      <c r="C114" s="225">
        <v>0.88888888888888884</v>
      </c>
      <c r="D114" s="225">
        <v>1</v>
      </c>
      <c r="E114" s="225">
        <v>1</v>
      </c>
      <c r="F114" s="225">
        <v>0.94444444444444442</v>
      </c>
      <c r="G114" s="225">
        <v>0.88888888888888884</v>
      </c>
      <c r="H114" s="225">
        <v>0.66666666666666663</v>
      </c>
      <c r="I114" s="225">
        <v>0.92307692307692313</v>
      </c>
      <c r="J114" s="225">
        <v>0.84309133489461363</v>
      </c>
      <c r="K114" s="225">
        <v>0.967741935483871</v>
      </c>
      <c r="L114" s="225">
        <v>0.9</v>
      </c>
      <c r="M114" s="225">
        <v>0.87951807228915657</v>
      </c>
      <c r="N114" s="225">
        <v>0.85365853658536583</v>
      </c>
      <c r="O114" s="225">
        <v>0.71052631578947367</v>
      </c>
      <c r="P114" s="55"/>
      <c r="Q114" s="55"/>
      <c r="R114" s="56"/>
      <c r="S114" s="56"/>
      <c r="T114" s="56"/>
      <c r="U114" s="56"/>
      <c r="V114" s="56"/>
      <c r="W114" s="52"/>
      <c r="X114" s="52"/>
      <c r="Y114" s="52"/>
    </row>
    <row r="115" spans="1:25" s="221" customFormat="1" x14ac:dyDescent="0.25">
      <c r="A115" s="55"/>
      <c r="B115" s="58" t="s">
        <v>19</v>
      </c>
      <c r="C115" s="225">
        <v>0.83870967741935487</v>
      </c>
      <c r="D115" s="225">
        <v>1</v>
      </c>
      <c r="E115" s="225">
        <v>1</v>
      </c>
      <c r="F115" s="225">
        <v>0.91666666666666663</v>
      </c>
      <c r="G115" s="225">
        <v>1</v>
      </c>
      <c r="H115" s="225">
        <v>0.93333333333333335</v>
      </c>
      <c r="I115" s="225">
        <v>0.56521739130434778</v>
      </c>
      <c r="J115" s="225">
        <v>0.84701912260967382</v>
      </c>
      <c r="K115" s="225">
        <v>0.8214285714285714</v>
      </c>
      <c r="L115" s="225">
        <v>0.80952380952380953</v>
      </c>
      <c r="M115" s="225">
        <v>0.90804597701149425</v>
      </c>
      <c r="N115" s="225">
        <v>0.81443298969072164</v>
      </c>
      <c r="O115" s="225">
        <v>0.70588235294117652</v>
      </c>
      <c r="P115" s="55"/>
      <c r="Q115" s="55"/>
      <c r="R115" s="56"/>
      <c r="S115" s="56"/>
      <c r="T115" s="56"/>
      <c r="U115" s="56"/>
      <c r="V115" s="56"/>
      <c r="W115" s="52"/>
      <c r="X115" s="52"/>
      <c r="Y115" s="52"/>
    </row>
    <row r="116" spans="1:25" s="221" customFormat="1" x14ac:dyDescent="0.25">
      <c r="A116" s="55"/>
      <c r="B116" s="58" t="s">
        <v>20</v>
      </c>
      <c r="C116" s="225">
        <v>0.86206896551724133</v>
      </c>
      <c r="D116" s="225">
        <v>1</v>
      </c>
      <c r="E116" s="225">
        <v>0.83333333333333337</v>
      </c>
      <c r="F116" s="225">
        <v>1</v>
      </c>
      <c r="G116" s="225">
        <v>0.91666666666666663</v>
      </c>
      <c r="H116" s="225">
        <v>0.84615384615384615</v>
      </c>
      <c r="I116" s="225">
        <v>0.6875</v>
      </c>
      <c r="J116" s="225">
        <v>0.83800243605359315</v>
      </c>
      <c r="K116" s="225">
        <v>0.93333333333333335</v>
      </c>
      <c r="L116" s="225">
        <v>1</v>
      </c>
      <c r="M116" s="225">
        <v>0.89583333333333337</v>
      </c>
      <c r="N116" s="225">
        <v>0.85964912280701755</v>
      </c>
      <c r="O116" s="225">
        <v>0.73684210526315785</v>
      </c>
      <c r="P116" s="55"/>
      <c r="Q116" s="55"/>
      <c r="R116" s="56"/>
      <c r="S116" s="56"/>
      <c r="T116" s="56"/>
      <c r="U116" s="56"/>
      <c r="V116" s="56"/>
      <c r="W116" s="52"/>
      <c r="X116" s="52"/>
      <c r="Y116" s="52"/>
    </row>
    <row r="117" spans="1:25" s="221" customFormat="1" x14ac:dyDescent="0.25">
      <c r="A117" s="55"/>
      <c r="B117" s="58" t="s">
        <v>21</v>
      </c>
      <c r="C117" s="225">
        <v>0.90163934426229508</v>
      </c>
      <c r="D117" s="225">
        <v>1</v>
      </c>
      <c r="E117" s="225">
        <v>0.8571428571428571</v>
      </c>
      <c r="F117" s="225">
        <v>1</v>
      </c>
      <c r="G117" s="225">
        <v>0.97777777777777775</v>
      </c>
      <c r="H117" s="225">
        <v>0.80952380952380953</v>
      </c>
      <c r="I117" s="225">
        <v>0.9</v>
      </c>
      <c r="J117" s="225">
        <v>0.86432160804020097</v>
      </c>
      <c r="K117" s="225">
        <v>0.89473684210526316</v>
      </c>
      <c r="L117" s="225">
        <v>0.8571428571428571</v>
      </c>
      <c r="M117" s="225">
        <v>0.86363636363636365</v>
      </c>
      <c r="N117" s="225">
        <v>0.89622641509433965</v>
      </c>
      <c r="O117" s="225">
        <v>0.73076923076923073</v>
      </c>
      <c r="P117" s="55"/>
      <c r="Q117" s="55"/>
      <c r="R117" s="56"/>
      <c r="S117" s="56"/>
      <c r="T117" s="56"/>
      <c r="U117" s="56"/>
      <c r="V117" s="56"/>
      <c r="W117" s="52"/>
      <c r="X117" s="52"/>
      <c r="Y117" s="52"/>
    </row>
    <row r="118" spans="1:25" s="221" customFormat="1" x14ac:dyDescent="0.25">
      <c r="A118" s="55"/>
      <c r="B118" s="58" t="s">
        <v>22</v>
      </c>
      <c r="C118" s="225">
        <v>0.84745762711864403</v>
      </c>
      <c r="D118" s="225">
        <v>1</v>
      </c>
      <c r="E118" s="225">
        <v>0.8571428571428571</v>
      </c>
      <c r="F118" s="225">
        <v>1</v>
      </c>
      <c r="G118" s="225">
        <v>1</v>
      </c>
      <c r="H118" s="225">
        <v>0.9375</v>
      </c>
      <c r="I118" s="225">
        <v>0.53846153846153844</v>
      </c>
      <c r="J118" s="225">
        <v>0.86151797603195734</v>
      </c>
      <c r="K118" s="225">
        <v>0.84210526315789469</v>
      </c>
      <c r="L118" s="225">
        <v>1</v>
      </c>
      <c r="M118" s="225">
        <v>0.94827586206896552</v>
      </c>
      <c r="N118" s="225">
        <v>0.79797979797979801</v>
      </c>
      <c r="O118" s="225">
        <v>0.79591836734693877</v>
      </c>
      <c r="P118" s="55"/>
      <c r="Q118" s="55"/>
      <c r="R118" s="56"/>
      <c r="S118" s="56"/>
      <c r="T118" s="56"/>
      <c r="U118" s="56"/>
      <c r="V118" s="56"/>
      <c r="W118" s="52"/>
      <c r="X118" s="52"/>
      <c r="Y118" s="52"/>
    </row>
    <row r="119" spans="1:25" s="221" customFormat="1" x14ac:dyDescent="0.25">
      <c r="A119" s="61"/>
      <c r="B119" s="60" t="s">
        <v>23</v>
      </c>
      <c r="C119" s="76">
        <v>0.83636363636363631</v>
      </c>
      <c r="D119" s="76">
        <v>1</v>
      </c>
      <c r="E119" s="76">
        <v>1</v>
      </c>
      <c r="F119" s="76">
        <v>1</v>
      </c>
      <c r="G119" s="76">
        <v>0.96491228070175439</v>
      </c>
      <c r="H119" s="76">
        <v>1</v>
      </c>
      <c r="I119" s="76">
        <v>1</v>
      </c>
      <c r="J119" s="76">
        <v>0.84287454323995126</v>
      </c>
      <c r="K119" s="76">
        <v>0.875</v>
      </c>
      <c r="L119" s="76">
        <v>1</v>
      </c>
      <c r="M119" s="76">
        <v>0.84883720930232553</v>
      </c>
      <c r="N119" s="76">
        <v>0.86792452830188682</v>
      </c>
      <c r="O119" s="76">
        <v>0.64</v>
      </c>
      <c r="P119" s="55"/>
      <c r="Q119" s="55"/>
      <c r="R119" s="56"/>
      <c r="S119" s="56"/>
      <c r="T119" s="56"/>
      <c r="U119" s="56"/>
      <c r="V119" s="56"/>
      <c r="W119" s="52"/>
      <c r="X119" s="52"/>
      <c r="Y119" s="52"/>
    </row>
    <row r="120" spans="1:25" s="256" customFormat="1" x14ac:dyDescent="0.25">
      <c r="A120" s="63">
        <v>2021</v>
      </c>
      <c r="B120" s="58" t="s">
        <v>12</v>
      </c>
      <c r="C120" s="225">
        <v>0.90769230769230769</v>
      </c>
      <c r="D120" s="225">
        <v>1</v>
      </c>
      <c r="E120" s="225">
        <v>1</v>
      </c>
      <c r="F120" s="225">
        <v>1</v>
      </c>
      <c r="G120" s="225">
        <v>0.94444444444444442</v>
      </c>
      <c r="H120" s="225">
        <v>0.8</v>
      </c>
      <c r="I120" s="225">
        <v>1</v>
      </c>
      <c r="J120" s="225">
        <v>0.83462532299741599</v>
      </c>
      <c r="K120" s="225">
        <v>0.9285714285714286</v>
      </c>
      <c r="L120" s="225">
        <v>0.875</v>
      </c>
      <c r="M120" s="225">
        <v>0.9213483146067416</v>
      </c>
      <c r="N120" s="225">
        <v>0.83478260869565213</v>
      </c>
      <c r="O120" s="225">
        <v>0.73170731707317072</v>
      </c>
      <c r="P120" s="55"/>
      <c r="Q120" s="55"/>
      <c r="R120" s="56"/>
      <c r="S120" s="56"/>
      <c r="T120" s="56"/>
      <c r="U120" s="56"/>
      <c r="V120" s="56"/>
      <c r="W120" s="52"/>
      <c r="X120" s="52"/>
      <c r="Y120" s="52"/>
    </row>
    <row r="121" spans="1:25" s="256" customFormat="1" x14ac:dyDescent="0.25">
      <c r="A121" s="55"/>
      <c r="B121" s="58" t="s">
        <v>13</v>
      </c>
      <c r="C121" s="225">
        <v>0.90769230769230769</v>
      </c>
      <c r="D121" s="225">
        <v>1</v>
      </c>
      <c r="E121" s="225">
        <v>1</v>
      </c>
      <c r="F121" s="225">
        <v>1</v>
      </c>
      <c r="G121" s="225">
        <v>0.92</v>
      </c>
      <c r="H121" s="225">
        <v>0.89473684210526316</v>
      </c>
      <c r="I121" s="225">
        <v>0.8</v>
      </c>
      <c r="J121" s="225">
        <v>0.80632411067193677</v>
      </c>
      <c r="K121" s="225">
        <v>0.95833333333333337</v>
      </c>
      <c r="L121" s="225">
        <v>1</v>
      </c>
      <c r="M121" s="225">
        <v>0.89230769230769236</v>
      </c>
      <c r="N121" s="225">
        <v>0.87155963302752293</v>
      </c>
      <c r="O121" s="225">
        <v>0.76</v>
      </c>
      <c r="P121" s="55"/>
      <c r="Q121" s="55"/>
      <c r="R121" s="56"/>
      <c r="S121" s="56"/>
      <c r="T121" s="56"/>
      <c r="U121" s="56"/>
      <c r="V121" s="56"/>
      <c r="W121" s="52"/>
      <c r="X121" s="52"/>
      <c r="Y121" s="52"/>
    </row>
    <row r="122" spans="1:25" s="256" customFormat="1" x14ac:dyDescent="0.25">
      <c r="A122" s="55"/>
      <c r="B122" s="58" t="s">
        <v>14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55"/>
      <c r="Q122" s="55"/>
      <c r="R122" s="56"/>
      <c r="S122" s="56"/>
      <c r="T122" s="56"/>
      <c r="U122" s="56"/>
      <c r="V122" s="56"/>
      <c r="W122" s="52"/>
      <c r="X122" s="52"/>
      <c r="Y122" s="52"/>
    </row>
    <row r="123" spans="1:25" s="256" customFormat="1" x14ac:dyDescent="0.25">
      <c r="A123" s="55"/>
      <c r="B123" s="58" t="s">
        <v>15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55"/>
      <c r="Q123" s="55"/>
      <c r="R123" s="56"/>
      <c r="S123" s="56"/>
      <c r="T123" s="56"/>
      <c r="U123" s="56"/>
      <c r="V123" s="56"/>
      <c r="W123" s="52"/>
      <c r="X123" s="52"/>
      <c r="Y123" s="52"/>
    </row>
    <row r="124" spans="1:25" s="256" customFormat="1" x14ac:dyDescent="0.25">
      <c r="A124" s="55"/>
      <c r="B124" s="58" t="s">
        <v>16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55"/>
      <c r="Q124" s="55"/>
      <c r="R124" s="56"/>
      <c r="S124" s="56"/>
      <c r="T124" s="56"/>
      <c r="U124" s="56"/>
      <c r="V124" s="56"/>
      <c r="W124" s="52"/>
      <c r="X124" s="52"/>
      <c r="Y124" s="52"/>
    </row>
    <row r="125" spans="1:25" s="256" customFormat="1" x14ac:dyDescent="0.25">
      <c r="A125" s="55"/>
      <c r="B125" s="58" t="s">
        <v>17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55"/>
      <c r="Q125" s="55"/>
      <c r="R125" s="56"/>
      <c r="S125" s="56"/>
      <c r="T125" s="56"/>
      <c r="U125" s="56"/>
      <c r="V125" s="56"/>
      <c r="W125" s="52"/>
      <c r="X125" s="52"/>
      <c r="Y125" s="52"/>
    </row>
    <row r="126" spans="1:25" s="256" customFormat="1" x14ac:dyDescent="0.25">
      <c r="A126" s="55"/>
      <c r="B126" s="58" t="s">
        <v>18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55"/>
      <c r="Q126" s="55"/>
      <c r="R126" s="56"/>
      <c r="S126" s="56"/>
      <c r="T126" s="56"/>
      <c r="U126" s="56"/>
      <c r="V126" s="56"/>
      <c r="W126" s="52"/>
      <c r="X126" s="52"/>
      <c r="Y126" s="52"/>
    </row>
    <row r="127" spans="1:25" s="256" customFormat="1" x14ac:dyDescent="0.25">
      <c r="A127" s="55"/>
      <c r="B127" s="58" t="s">
        <v>19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55"/>
      <c r="Q127" s="55"/>
      <c r="R127" s="56"/>
      <c r="S127" s="56"/>
      <c r="T127" s="56"/>
      <c r="U127" s="56"/>
      <c r="V127" s="56"/>
      <c r="W127" s="52"/>
      <c r="X127" s="52"/>
      <c r="Y127" s="52"/>
    </row>
    <row r="128" spans="1:25" s="256" customFormat="1" x14ac:dyDescent="0.25">
      <c r="A128" s="55"/>
      <c r="B128" s="58" t="s">
        <v>20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55"/>
      <c r="Q128" s="55"/>
      <c r="R128" s="56"/>
      <c r="S128" s="56"/>
      <c r="T128" s="56"/>
      <c r="U128" s="56"/>
      <c r="V128" s="56"/>
      <c r="W128" s="52"/>
      <c r="X128" s="52"/>
      <c r="Y128" s="52"/>
    </row>
    <row r="129" spans="1:25" s="256" customFormat="1" x14ac:dyDescent="0.25">
      <c r="A129" s="55"/>
      <c r="B129" s="58" t="s">
        <v>21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55"/>
      <c r="Q129" s="55"/>
      <c r="R129" s="56"/>
      <c r="S129" s="56"/>
      <c r="T129" s="56"/>
      <c r="U129" s="56"/>
      <c r="V129" s="56"/>
      <c r="W129" s="52"/>
      <c r="X129" s="52"/>
      <c r="Y129" s="52"/>
    </row>
    <row r="130" spans="1:25" s="256" customFormat="1" x14ac:dyDescent="0.25">
      <c r="A130" s="55"/>
      <c r="B130" s="58" t="s">
        <v>22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55"/>
      <c r="Q130" s="55"/>
      <c r="R130" s="56"/>
      <c r="S130" s="56"/>
      <c r="T130" s="56"/>
      <c r="U130" s="56"/>
      <c r="V130" s="56"/>
      <c r="W130" s="52"/>
      <c r="X130" s="52"/>
      <c r="Y130" s="52"/>
    </row>
    <row r="131" spans="1:25" s="256" customFormat="1" x14ac:dyDescent="0.25">
      <c r="A131" s="55"/>
      <c r="B131" s="58" t="s">
        <v>23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55"/>
      <c r="Q131" s="55"/>
      <c r="R131" s="56"/>
      <c r="S131" s="56"/>
      <c r="T131" s="56"/>
      <c r="U131" s="56"/>
      <c r="V131" s="56"/>
      <c r="W131" s="52"/>
      <c r="X131" s="52"/>
      <c r="Y131" s="52"/>
    </row>
    <row r="132" spans="1:25" s="202" customFormat="1" ht="30" customHeight="1" x14ac:dyDescent="0.25">
      <c r="A132" s="64" t="s">
        <v>125</v>
      </c>
      <c r="B132" s="65" t="s">
        <v>124</v>
      </c>
      <c r="C132" s="81">
        <v>0.89967637540453071</v>
      </c>
      <c r="D132" s="81">
        <v>0.97894736842105268</v>
      </c>
      <c r="E132" s="81">
        <v>1</v>
      </c>
      <c r="F132" s="81">
        <v>0.98399999999999999</v>
      </c>
      <c r="G132" s="81">
        <v>0.9467741935483871</v>
      </c>
      <c r="H132" s="81">
        <v>0.69285714285714284</v>
      </c>
      <c r="I132" s="81">
        <v>0.83125000000000004</v>
      </c>
      <c r="J132" s="81">
        <v>0.84654618028606277</v>
      </c>
      <c r="K132" s="81">
        <v>0.86643835616438358</v>
      </c>
      <c r="L132" s="81">
        <v>0.89629629629629626</v>
      </c>
      <c r="M132" s="81">
        <v>0.93543758967001434</v>
      </c>
      <c r="N132" s="81">
        <v>0.87168520102651836</v>
      </c>
      <c r="O132" s="81">
        <v>0.6872037914691943</v>
      </c>
      <c r="P132" s="81"/>
      <c r="Q132" s="81"/>
      <c r="R132" s="56"/>
      <c r="S132" s="56"/>
      <c r="T132" s="56"/>
      <c r="U132" s="56"/>
      <c r="V132" s="56"/>
      <c r="W132" s="52"/>
      <c r="X132" s="52"/>
      <c r="Y132" s="52"/>
    </row>
    <row r="133" spans="1:25" s="202" customFormat="1" ht="30" customHeight="1" x14ac:dyDescent="0.25">
      <c r="A133" s="55"/>
      <c r="B133" s="55" t="s">
        <v>48</v>
      </c>
      <c r="C133" s="83">
        <v>0.93344709897610922</v>
      </c>
      <c r="D133" s="83">
        <v>0.97938144329896903</v>
      </c>
      <c r="E133" s="83">
        <v>1</v>
      </c>
      <c r="F133" s="83">
        <v>0.97841726618705038</v>
      </c>
      <c r="G133" s="83">
        <v>0.95330112721417071</v>
      </c>
      <c r="H133" s="83">
        <v>0.83018867924528306</v>
      </c>
      <c r="I133" s="83">
        <v>0.8141025641025641</v>
      </c>
      <c r="J133" s="83">
        <v>0.85364274150026986</v>
      </c>
      <c r="K133" s="83">
        <v>0.92765957446808511</v>
      </c>
      <c r="L133" s="83">
        <v>0.91056910569105687</v>
      </c>
      <c r="M133" s="83">
        <v>0.96030729833546735</v>
      </c>
      <c r="N133" s="83">
        <v>0.8613264427217916</v>
      </c>
      <c r="O133" s="83">
        <v>0.72368421052631582</v>
      </c>
      <c r="P133" s="83"/>
      <c r="Q133" s="83"/>
      <c r="R133" s="56"/>
      <c r="S133" s="56"/>
      <c r="T133" s="56"/>
      <c r="U133" s="56"/>
      <c r="V133" s="56"/>
      <c r="W133" s="52"/>
      <c r="X133" s="52"/>
      <c r="Y133" s="52"/>
    </row>
    <row r="134" spans="1:25" s="212" customFormat="1" ht="30" customHeight="1" x14ac:dyDescent="0.25">
      <c r="A134" s="55"/>
      <c r="B134" s="55" t="s">
        <v>200</v>
      </c>
      <c r="C134" s="83">
        <v>0.88208955223880592</v>
      </c>
      <c r="D134" s="83">
        <v>0.96666666666666667</v>
      </c>
      <c r="E134" s="83">
        <v>1</v>
      </c>
      <c r="F134" s="83">
        <v>0.99248120300751874</v>
      </c>
      <c r="G134" s="83">
        <v>0.95604395604395609</v>
      </c>
      <c r="H134" s="83">
        <v>0.74863387978142082</v>
      </c>
      <c r="I134" s="83">
        <v>0.76630434782608692</v>
      </c>
      <c r="J134" s="83">
        <v>0.83993027071369974</v>
      </c>
      <c r="K134" s="83">
        <v>0.94339622641509435</v>
      </c>
      <c r="L134" s="83">
        <v>0.89393939393939392</v>
      </c>
      <c r="M134" s="83">
        <v>0.92257360959651036</v>
      </c>
      <c r="N134" s="83">
        <v>0.85053110773899854</v>
      </c>
      <c r="O134" s="83">
        <v>0.70518867924528306</v>
      </c>
      <c r="P134" s="83"/>
      <c r="Q134" s="83"/>
      <c r="R134" s="56"/>
      <c r="S134" s="56"/>
      <c r="T134" s="56"/>
      <c r="U134" s="56"/>
      <c r="V134" s="56"/>
      <c r="W134" s="52"/>
      <c r="X134" s="52"/>
      <c r="Y134" s="52"/>
    </row>
    <row r="135" spans="1:25" s="233" customFormat="1" ht="30" customHeight="1" x14ac:dyDescent="0.25">
      <c r="A135" s="55"/>
      <c r="B135" s="55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56"/>
      <c r="S135" s="56"/>
      <c r="T135" s="56"/>
      <c r="U135" s="56"/>
      <c r="V135" s="56"/>
      <c r="W135" s="52"/>
      <c r="X135" s="52"/>
      <c r="Y135" s="52"/>
    </row>
    <row r="136" spans="1:25" s="202" customFormat="1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  <c r="S136" s="56"/>
      <c r="T136" s="56"/>
      <c r="U136" s="56"/>
      <c r="V136" s="56"/>
      <c r="W136" s="52"/>
      <c r="X136" s="52"/>
      <c r="Y136" s="52"/>
    </row>
    <row r="137" spans="1:25" s="17" customFormat="1" ht="20.100000000000001" customHeight="1" x14ac:dyDescent="0.25">
      <c r="A137" s="229" t="s">
        <v>83</v>
      </c>
      <c r="B137" s="230"/>
      <c r="C137" s="230" t="s">
        <v>84</v>
      </c>
      <c r="D137" s="231" t="s">
        <v>122</v>
      </c>
      <c r="E137" s="230" t="s">
        <v>85</v>
      </c>
      <c r="F137" s="230" t="s">
        <v>86</v>
      </c>
      <c r="G137" s="230" t="s">
        <v>87</v>
      </c>
      <c r="H137" s="230" t="s">
        <v>88</v>
      </c>
      <c r="I137" s="230" t="s">
        <v>89</v>
      </c>
      <c r="J137" s="230" t="s">
        <v>90</v>
      </c>
      <c r="K137" s="230" t="s">
        <v>91</v>
      </c>
      <c r="L137" s="230" t="s">
        <v>92</v>
      </c>
      <c r="M137" s="230" t="s">
        <v>93</v>
      </c>
      <c r="N137" s="230" t="s">
        <v>94</v>
      </c>
      <c r="O137" s="230" t="s">
        <v>95</v>
      </c>
      <c r="P137" s="230" t="s">
        <v>96</v>
      </c>
      <c r="Q137" s="230" t="s">
        <v>97</v>
      </c>
      <c r="R137" s="228" t="s">
        <v>226</v>
      </c>
      <c r="S137" s="228" t="s">
        <v>98</v>
      </c>
      <c r="T137" s="228" t="s">
        <v>99</v>
      </c>
      <c r="U137" s="228" t="s">
        <v>100</v>
      </c>
      <c r="V137" s="228" t="s">
        <v>101</v>
      </c>
      <c r="W137" s="18"/>
      <c r="X137" s="18"/>
      <c r="Y137" s="18"/>
    </row>
    <row r="138" spans="1:25" s="202" customFormat="1" hidden="1" x14ac:dyDescent="0.25">
      <c r="A138" s="67">
        <v>2017</v>
      </c>
      <c r="B138" s="68" t="s">
        <v>12</v>
      </c>
      <c r="C138" s="78">
        <v>0.93939393939393945</v>
      </c>
      <c r="D138" s="78">
        <v>0.8214285714285714</v>
      </c>
      <c r="E138" s="78">
        <v>0.94444444444444442</v>
      </c>
      <c r="F138" s="78">
        <v>0.92307692307692313</v>
      </c>
      <c r="G138" s="78">
        <v>0.82608695652173914</v>
      </c>
      <c r="H138" s="78">
        <v>0.93181818181818177</v>
      </c>
      <c r="I138" s="78">
        <v>0.18181818181818182</v>
      </c>
      <c r="J138" s="78">
        <v>0.94736842105263153</v>
      </c>
      <c r="K138" s="78">
        <v>0.79487179487179482</v>
      </c>
      <c r="L138" s="78">
        <v>0.85785953177257523</v>
      </c>
      <c r="M138" s="78">
        <v>0.97619047619047616</v>
      </c>
      <c r="N138" s="78">
        <v>0.7567567567567568</v>
      </c>
      <c r="O138" s="78">
        <v>0.66666666666666663</v>
      </c>
      <c r="P138" s="78">
        <v>0.86792452830188682</v>
      </c>
      <c r="Q138" s="78">
        <v>0.91666666666666663</v>
      </c>
      <c r="R138" s="74">
        <v>0.77884615384615385</v>
      </c>
      <c r="S138" s="74">
        <v>0.94594594594594594</v>
      </c>
      <c r="T138" s="74">
        <v>0.88888888888888884</v>
      </c>
      <c r="U138" s="74">
        <v>0.95348837209302328</v>
      </c>
      <c r="V138" s="74">
        <v>0.94736842105263153</v>
      </c>
      <c r="W138" s="52"/>
      <c r="X138" s="52"/>
      <c r="Y138" s="52"/>
    </row>
    <row r="139" spans="1:25" s="202" customFormat="1" hidden="1" x14ac:dyDescent="0.25">
      <c r="A139" s="67"/>
      <c r="B139" s="68" t="s">
        <v>13</v>
      </c>
      <c r="C139" s="78">
        <v>0.75</v>
      </c>
      <c r="D139" s="78">
        <v>0.90322580645161288</v>
      </c>
      <c r="E139" s="78">
        <v>0.95833333333333337</v>
      </c>
      <c r="F139" s="78">
        <v>0.96551724137931039</v>
      </c>
      <c r="G139" s="78">
        <v>0.82568807339449546</v>
      </c>
      <c r="H139" s="78">
        <v>0.97297297297297303</v>
      </c>
      <c r="I139" s="78">
        <v>0.54545454545454541</v>
      </c>
      <c r="J139" s="78">
        <v>0.64</v>
      </c>
      <c r="K139" s="78">
        <v>0.86394557823129248</v>
      </c>
      <c r="L139" s="78">
        <v>0.83921568627450982</v>
      </c>
      <c r="M139" s="78">
        <v>0.91666666666666663</v>
      </c>
      <c r="N139" s="78">
        <v>0.9555555555555556</v>
      </c>
      <c r="O139" s="78">
        <v>0.66666666666666663</v>
      </c>
      <c r="P139" s="78">
        <v>0.81132075471698117</v>
      </c>
      <c r="Q139" s="78">
        <v>0.8</v>
      </c>
      <c r="R139" s="74">
        <v>0.75757575757575757</v>
      </c>
      <c r="S139" s="74">
        <v>0.96153846153846156</v>
      </c>
      <c r="T139" s="74">
        <v>0.86842105263157898</v>
      </c>
      <c r="U139" s="74">
        <v>1</v>
      </c>
      <c r="V139" s="74">
        <v>0.9438202247191011</v>
      </c>
      <c r="W139" s="52"/>
      <c r="X139" s="52"/>
      <c r="Y139" s="52"/>
    </row>
    <row r="140" spans="1:25" s="202" customFormat="1" hidden="1" x14ac:dyDescent="0.25">
      <c r="A140" s="67"/>
      <c r="B140" s="68" t="s">
        <v>14</v>
      </c>
      <c r="C140" s="78">
        <v>0.86486486486486491</v>
      </c>
      <c r="D140" s="78">
        <v>0.95238095238095233</v>
      </c>
      <c r="E140" s="78">
        <v>0.967741935483871</v>
      </c>
      <c r="F140" s="78">
        <v>0.9642857142857143</v>
      </c>
      <c r="G140" s="78">
        <v>0.89473684210526316</v>
      </c>
      <c r="H140" s="78">
        <v>0.95238095238095233</v>
      </c>
      <c r="I140" s="78">
        <v>0.7142857142857143</v>
      </c>
      <c r="J140" s="78">
        <v>0.94117647058823528</v>
      </c>
      <c r="K140" s="78">
        <v>0.8411764705882353</v>
      </c>
      <c r="L140" s="78">
        <v>0.88022813688212931</v>
      </c>
      <c r="M140" s="78">
        <v>0.93846153846153846</v>
      </c>
      <c r="N140" s="78">
        <v>0.88095238095238093</v>
      </c>
      <c r="O140" s="78">
        <v>0.69230769230769229</v>
      </c>
      <c r="P140" s="78">
        <v>0.95454545454545459</v>
      </c>
      <c r="Q140" s="78">
        <v>0.83333333333333337</v>
      </c>
      <c r="R140" s="74">
        <v>0.8</v>
      </c>
      <c r="S140" s="74">
        <v>0.96296296296296291</v>
      </c>
      <c r="T140" s="74">
        <v>0.94117647058823528</v>
      </c>
      <c r="U140" s="74">
        <v>0.97058823529411764</v>
      </c>
      <c r="V140" s="74">
        <v>0.96153846153846156</v>
      </c>
      <c r="W140" s="52"/>
      <c r="X140" s="52"/>
      <c r="Y140" s="52"/>
    </row>
    <row r="141" spans="1:25" s="202" customFormat="1" hidden="1" x14ac:dyDescent="0.25">
      <c r="A141" s="67"/>
      <c r="B141" s="68" t="s">
        <v>15</v>
      </c>
      <c r="C141" s="78">
        <v>1</v>
      </c>
      <c r="D141" s="78">
        <v>0.90909090909090906</v>
      </c>
      <c r="E141" s="78">
        <v>0.98</v>
      </c>
      <c r="F141" s="78">
        <v>0.93333333333333335</v>
      </c>
      <c r="G141" s="78">
        <v>0.8728813559322034</v>
      </c>
      <c r="H141" s="78">
        <v>1</v>
      </c>
      <c r="I141" s="78">
        <v>0.7142857142857143</v>
      </c>
      <c r="J141" s="78">
        <v>0.86956521739130432</v>
      </c>
      <c r="K141" s="78">
        <v>0.86470588235294121</v>
      </c>
      <c r="L141" s="78">
        <v>0.86419753086419748</v>
      </c>
      <c r="M141" s="78">
        <v>1</v>
      </c>
      <c r="N141" s="78">
        <v>0.90196078431372551</v>
      </c>
      <c r="O141" s="78">
        <v>0.83333333333333337</v>
      </c>
      <c r="P141" s="78">
        <v>0.87096774193548387</v>
      </c>
      <c r="Q141" s="78">
        <v>0.7142857142857143</v>
      </c>
      <c r="R141" s="74">
        <v>0.73913043478260865</v>
      </c>
      <c r="S141" s="74">
        <v>1</v>
      </c>
      <c r="T141" s="74">
        <v>0.90697674418604646</v>
      </c>
      <c r="U141" s="74">
        <v>0.93333333333333335</v>
      </c>
      <c r="V141" s="74">
        <v>0.95412844036697253</v>
      </c>
      <c r="W141" s="52"/>
      <c r="X141" s="52"/>
      <c r="Y141" s="52"/>
    </row>
    <row r="142" spans="1:25" s="202" customFormat="1" hidden="1" x14ac:dyDescent="0.25">
      <c r="A142" s="67"/>
      <c r="B142" s="68" t="s">
        <v>16</v>
      </c>
      <c r="C142" s="78">
        <v>1</v>
      </c>
      <c r="D142" s="78">
        <v>0.81818181818181823</v>
      </c>
      <c r="E142" s="78">
        <v>0.96363636363636362</v>
      </c>
      <c r="F142" s="78">
        <v>0.9642857142857143</v>
      </c>
      <c r="G142" s="78">
        <v>0.89189189189189189</v>
      </c>
      <c r="H142" s="78">
        <v>0.93333333333333335</v>
      </c>
      <c r="I142" s="78">
        <v>0.35714285714285715</v>
      </c>
      <c r="J142" s="78">
        <v>0.9375</v>
      </c>
      <c r="K142" s="78">
        <v>0.86624203821656054</v>
      </c>
      <c r="L142" s="78">
        <v>0.87018255578093306</v>
      </c>
      <c r="M142" s="78">
        <v>0.95</v>
      </c>
      <c r="N142" s="78">
        <v>0.83870967741935487</v>
      </c>
      <c r="O142" s="78">
        <v>0.75</v>
      </c>
      <c r="P142" s="78">
        <v>0.86206896551724133</v>
      </c>
      <c r="Q142" s="78">
        <v>1</v>
      </c>
      <c r="R142" s="74">
        <v>0.79</v>
      </c>
      <c r="S142" s="74">
        <v>1</v>
      </c>
      <c r="T142" s="74">
        <v>0.91111111111111109</v>
      </c>
      <c r="U142" s="74">
        <v>0.97826086956521741</v>
      </c>
      <c r="V142" s="74">
        <v>0.98863636363636365</v>
      </c>
      <c r="W142" s="52"/>
      <c r="X142" s="52"/>
      <c r="Y142" s="52"/>
    </row>
    <row r="143" spans="1:25" s="202" customFormat="1" hidden="1" x14ac:dyDescent="0.25">
      <c r="A143" s="67"/>
      <c r="B143" s="68" t="s">
        <v>17</v>
      </c>
      <c r="C143" s="78">
        <v>0.95652173913043481</v>
      </c>
      <c r="D143" s="78">
        <v>0.81481481481481477</v>
      </c>
      <c r="E143" s="78">
        <v>1</v>
      </c>
      <c r="F143" s="78">
        <v>0.92</v>
      </c>
      <c r="G143" s="78">
        <v>0.8671875</v>
      </c>
      <c r="H143" s="78">
        <v>0.96969696969696972</v>
      </c>
      <c r="I143" s="78">
        <v>0.5714285714285714</v>
      </c>
      <c r="J143" s="78">
        <v>0.86363636363636365</v>
      </c>
      <c r="K143" s="78">
        <v>0.85365853658536583</v>
      </c>
      <c r="L143" s="78">
        <v>0.86858316221765919</v>
      </c>
      <c r="M143" s="78">
        <v>0.92105263157894735</v>
      </c>
      <c r="N143" s="78">
        <v>0.83870967741935487</v>
      </c>
      <c r="O143" s="78">
        <v>0.72222222222222221</v>
      </c>
      <c r="P143" s="78">
        <v>0.82</v>
      </c>
      <c r="Q143" s="78">
        <v>1</v>
      </c>
      <c r="R143" s="74">
        <v>0.75</v>
      </c>
      <c r="S143" s="74">
        <v>1</v>
      </c>
      <c r="T143" s="74">
        <v>0.91304347826086951</v>
      </c>
      <c r="U143" s="74">
        <v>0.97499999999999998</v>
      </c>
      <c r="V143" s="74">
        <v>0.96363636363636362</v>
      </c>
      <c r="W143" s="52"/>
      <c r="X143" s="52"/>
      <c r="Y143" s="52"/>
    </row>
    <row r="144" spans="1:25" s="202" customFormat="1" hidden="1" x14ac:dyDescent="0.25">
      <c r="A144" s="67"/>
      <c r="B144" s="68" t="s">
        <v>18</v>
      </c>
      <c r="C144" s="78">
        <v>0.8571428571428571</v>
      </c>
      <c r="D144" s="78">
        <v>0.75862068965517238</v>
      </c>
      <c r="E144" s="78">
        <v>1</v>
      </c>
      <c r="F144" s="78">
        <v>1</v>
      </c>
      <c r="G144" s="78">
        <v>0.78991596638655459</v>
      </c>
      <c r="H144" s="78">
        <v>0.88235294117647056</v>
      </c>
      <c r="I144" s="78">
        <v>0.76190476190476186</v>
      </c>
      <c r="J144" s="78">
        <v>1</v>
      </c>
      <c r="K144" s="78">
        <v>0.86740331491712708</v>
      </c>
      <c r="L144" s="78">
        <v>0.84007352941176472</v>
      </c>
      <c r="M144" s="78">
        <v>0.90476190476190477</v>
      </c>
      <c r="N144" s="78">
        <v>0.82857142857142863</v>
      </c>
      <c r="O144" s="78">
        <v>0.61538461538461542</v>
      </c>
      <c r="P144" s="78">
        <v>0.85507246376811596</v>
      </c>
      <c r="Q144" s="78">
        <v>0.66666666666666663</v>
      </c>
      <c r="R144" s="74">
        <v>0.79569892473118276</v>
      </c>
      <c r="S144" s="74">
        <v>0.8666666666666667</v>
      </c>
      <c r="T144" s="74">
        <v>0.86363636363636365</v>
      </c>
      <c r="U144" s="74">
        <v>0.96153846153846156</v>
      </c>
      <c r="V144" s="74">
        <v>0.94074074074074077</v>
      </c>
      <c r="W144" s="52"/>
      <c r="X144" s="52"/>
      <c r="Y144" s="52"/>
    </row>
    <row r="145" spans="1:25" s="202" customFormat="1" hidden="1" x14ac:dyDescent="0.25">
      <c r="A145" s="67"/>
      <c r="B145" s="68" t="s">
        <v>19</v>
      </c>
      <c r="C145" s="78">
        <v>0.75</v>
      </c>
      <c r="D145" s="78">
        <v>0.85185185185185186</v>
      </c>
      <c r="E145" s="78">
        <v>0.96721311475409832</v>
      </c>
      <c r="F145" s="78">
        <v>1</v>
      </c>
      <c r="G145" s="78">
        <v>0.85606060606060608</v>
      </c>
      <c r="H145" s="78">
        <v>0.93181818181818177</v>
      </c>
      <c r="I145" s="78">
        <v>0.5714285714285714</v>
      </c>
      <c r="J145" s="78">
        <v>0.72727272727272729</v>
      </c>
      <c r="K145" s="78">
        <v>0.83815028901734101</v>
      </c>
      <c r="L145" s="78">
        <v>0.83040935672514615</v>
      </c>
      <c r="M145" s="78">
        <v>0.95890410958904104</v>
      </c>
      <c r="N145" s="78">
        <v>0.70833333333333337</v>
      </c>
      <c r="O145" s="78">
        <v>0.9</v>
      </c>
      <c r="P145" s="78">
        <v>0.79365079365079361</v>
      </c>
      <c r="Q145" s="78">
        <v>0.72222222222222221</v>
      </c>
      <c r="R145" s="74">
        <v>0.81521739130434778</v>
      </c>
      <c r="S145" s="74">
        <v>0.77777777777777779</v>
      </c>
      <c r="T145" s="74">
        <v>0.84</v>
      </c>
      <c r="U145" s="74">
        <v>0.95454545454545459</v>
      </c>
      <c r="V145" s="74">
        <v>0.96610169491525422</v>
      </c>
      <c r="W145" s="52"/>
      <c r="X145" s="52"/>
      <c r="Y145" s="52"/>
    </row>
    <row r="146" spans="1:25" s="202" customFormat="1" hidden="1" x14ac:dyDescent="0.25">
      <c r="A146" s="67"/>
      <c r="B146" s="68" t="s">
        <v>20</v>
      </c>
      <c r="C146" s="78">
        <v>0.91666666666666663</v>
      </c>
      <c r="D146" s="78">
        <v>0.86111111111111116</v>
      </c>
      <c r="E146" s="78">
        <v>0.98181818181818181</v>
      </c>
      <c r="F146" s="78">
        <v>0.96</v>
      </c>
      <c r="G146" s="78">
        <v>0.81355932203389836</v>
      </c>
      <c r="H146" s="78">
        <v>0.9642857142857143</v>
      </c>
      <c r="I146" s="78">
        <v>0.81818181818181823</v>
      </c>
      <c r="J146" s="78">
        <v>0.84615384615384615</v>
      </c>
      <c r="K146" s="78">
        <v>0.77551020408163263</v>
      </c>
      <c r="L146" s="78">
        <v>0.88345864661654139</v>
      </c>
      <c r="M146" s="78">
        <v>0.9152542372881356</v>
      </c>
      <c r="N146" s="78">
        <v>0.88461538461538458</v>
      </c>
      <c r="O146" s="78">
        <v>0.7857142857142857</v>
      </c>
      <c r="P146" s="78">
        <v>0.95918367346938771</v>
      </c>
      <c r="Q146" s="78">
        <v>1</v>
      </c>
      <c r="R146" s="74">
        <v>0.82894736842105265</v>
      </c>
      <c r="S146" s="74">
        <v>0.9285714285714286</v>
      </c>
      <c r="T146" s="74">
        <v>0.79629629629629628</v>
      </c>
      <c r="U146" s="74">
        <v>0.93548387096774188</v>
      </c>
      <c r="V146" s="74">
        <v>0.93</v>
      </c>
      <c r="W146" s="52"/>
      <c r="X146" s="52"/>
      <c r="Y146" s="52"/>
    </row>
    <row r="147" spans="1:25" s="202" customFormat="1" hidden="1" x14ac:dyDescent="0.25">
      <c r="A147" s="67"/>
      <c r="B147" s="68" t="s">
        <v>21</v>
      </c>
      <c r="C147" s="78">
        <v>1</v>
      </c>
      <c r="D147" s="78">
        <v>0.89473684210526316</v>
      </c>
      <c r="E147" s="78">
        <v>0.96296296296296291</v>
      </c>
      <c r="F147" s="78">
        <v>0.94117647058823528</v>
      </c>
      <c r="G147" s="78">
        <v>0.87401574803149606</v>
      </c>
      <c r="H147" s="78">
        <v>0.93023255813953487</v>
      </c>
      <c r="I147" s="78">
        <v>0.5714285714285714</v>
      </c>
      <c r="J147" s="78">
        <v>0.875</v>
      </c>
      <c r="K147" s="78">
        <v>0.77540106951871657</v>
      </c>
      <c r="L147" s="78">
        <v>0.85688073394495412</v>
      </c>
      <c r="M147" s="78">
        <v>0.93548387096774188</v>
      </c>
      <c r="N147" s="78">
        <v>0.7857142857142857</v>
      </c>
      <c r="O147" s="78">
        <v>0.83333333333333337</v>
      </c>
      <c r="P147" s="78">
        <v>0.87234042553191493</v>
      </c>
      <c r="Q147" s="78">
        <v>0.84615384615384615</v>
      </c>
      <c r="R147" s="74">
        <v>0.84523809523809523</v>
      </c>
      <c r="S147" s="74">
        <v>0.86206896551724133</v>
      </c>
      <c r="T147" s="74">
        <v>0.81818181818181823</v>
      </c>
      <c r="U147" s="74">
        <v>0.92500000000000004</v>
      </c>
      <c r="V147" s="74">
        <v>0.94160583941605835</v>
      </c>
      <c r="W147" s="52"/>
      <c r="X147" s="52"/>
      <c r="Y147" s="52"/>
    </row>
    <row r="148" spans="1:25" s="202" customFormat="1" hidden="1" x14ac:dyDescent="0.25">
      <c r="A148" s="67"/>
      <c r="B148" s="68" t="s">
        <v>22</v>
      </c>
      <c r="C148" s="78">
        <v>0.93103448275862066</v>
      </c>
      <c r="D148" s="78">
        <v>0.8928571428571429</v>
      </c>
      <c r="E148" s="78">
        <v>1</v>
      </c>
      <c r="F148" s="78">
        <v>0.93939393939393945</v>
      </c>
      <c r="G148" s="78">
        <v>0.85135135135135132</v>
      </c>
      <c r="H148" s="78">
        <v>1</v>
      </c>
      <c r="I148" s="78">
        <v>0.6470588235294118</v>
      </c>
      <c r="J148" s="78">
        <v>0.9</v>
      </c>
      <c r="K148" s="78">
        <v>0.92352941176470593</v>
      </c>
      <c r="L148" s="78">
        <v>0.8666666666666667</v>
      </c>
      <c r="M148" s="78">
        <v>0.93442622950819676</v>
      </c>
      <c r="N148" s="78">
        <v>0.86363636363636365</v>
      </c>
      <c r="O148" s="78">
        <v>0.69230769230769229</v>
      </c>
      <c r="P148" s="78">
        <v>0.93939393939393945</v>
      </c>
      <c r="Q148" s="78">
        <v>1</v>
      </c>
      <c r="R148" s="74">
        <v>0.839622641509434</v>
      </c>
      <c r="S148" s="74">
        <v>0.94444444444444442</v>
      </c>
      <c r="T148" s="74">
        <v>0.92307692307692313</v>
      </c>
      <c r="U148" s="74">
        <v>1</v>
      </c>
      <c r="V148" s="74">
        <v>0.92045454545454541</v>
      </c>
      <c r="W148" s="52"/>
      <c r="X148" s="52"/>
      <c r="Y148" s="52"/>
    </row>
    <row r="149" spans="1:25" s="202" customFormat="1" hidden="1" x14ac:dyDescent="0.25">
      <c r="A149" s="69"/>
      <c r="B149" s="70" t="s">
        <v>23</v>
      </c>
      <c r="C149" s="79">
        <v>0.94736842105263153</v>
      </c>
      <c r="D149" s="79">
        <v>0.72727272727272729</v>
      </c>
      <c r="E149" s="79">
        <v>0.96491228070175439</v>
      </c>
      <c r="F149" s="79">
        <v>0.9</v>
      </c>
      <c r="G149" s="79">
        <v>0.79746835443037978</v>
      </c>
      <c r="H149" s="79">
        <v>0.93103448275862066</v>
      </c>
      <c r="I149" s="79">
        <v>0.72727272727272729</v>
      </c>
      <c r="J149" s="79">
        <v>0.75</v>
      </c>
      <c r="K149" s="79">
        <v>0.8</v>
      </c>
      <c r="L149" s="79">
        <v>0.80034129692832767</v>
      </c>
      <c r="M149" s="79">
        <v>0.91891891891891897</v>
      </c>
      <c r="N149" s="79">
        <v>0.75</v>
      </c>
      <c r="O149" s="79">
        <v>0.36363636363636365</v>
      </c>
      <c r="P149" s="79">
        <v>0.7678571428571429</v>
      </c>
      <c r="Q149" s="79">
        <v>0.875</v>
      </c>
      <c r="R149" s="74">
        <v>0.75</v>
      </c>
      <c r="S149" s="74">
        <v>0.875</v>
      </c>
      <c r="T149" s="74">
        <v>0.76744186046511631</v>
      </c>
      <c r="U149" s="74">
        <v>0.96296296296296291</v>
      </c>
      <c r="V149" s="74">
        <v>0.9107142857142857</v>
      </c>
      <c r="W149" s="52"/>
      <c r="X149" s="52"/>
      <c r="Y149" s="52"/>
    </row>
    <row r="150" spans="1:25" s="202" customFormat="1" hidden="1" x14ac:dyDescent="0.25">
      <c r="A150" s="67">
        <v>2018</v>
      </c>
      <c r="B150" s="68" t="s">
        <v>12</v>
      </c>
      <c r="C150" s="78">
        <v>0.90322580645161288</v>
      </c>
      <c r="D150" s="78">
        <v>0.81818181818181823</v>
      </c>
      <c r="E150" s="78">
        <v>1</v>
      </c>
      <c r="F150" s="78">
        <v>0.71875</v>
      </c>
      <c r="G150" s="78">
        <v>0.86029411764705888</v>
      </c>
      <c r="H150" s="78">
        <v>0.93478260869565222</v>
      </c>
      <c r="I150" s="78">
        <v>0.63636363636363635</v>
      </c>
      <c r="J150" s="78">
        <v>0.76923076923076927</v>
      </c>
      <c r="K150" s="78">
        <v>0.77659574468085102</v>
      </c>
      <c r="L150" s="78">
        <v>0.84140233722871449</v>
      </c>
      <c r="M150" s="78">
        <v>0.90909090909090906</v>
      </c>
      <c r="N150" s="78">
        <v>0.73809523809523814</v>
      </c>
      <c r="O150" s="78">
        <v>0.81818181818181823</v>
      </c>
      <c r="P150" s="78">
        <v>0.8214285714285714</v>
      </c>
      <c r="Q150" s="78">
        <v>1</v>
      </c>
      <c r="R150" s="77">
        <v>0.79047619047619044</v>
      </c>
      <c r="S150" s="77">
        <v>0.76923076923076927</v>
      </c>
      <c r="T150" s="77">
        <v>0.76271186440677963</v>
      </c>
      <c r="U150" s="77">
        <v>0.94117647058823528</v>
      </c>
      <c r="V150" s="77">
        <v>0.94166666666666665</v>
      </c>
      <c r="W150" s="52"/>
      <c r="X150" s="52"/>
      <c r="Y150" s="52"/>
    </row>
    <row r="151" spans="1:25" s="202" customFormat="1" hidden="1" x14ac:dyDescent="0.25">
      <c r="A151" s="67"/>
      <c r="B151" s="68" t="s">
        <v>13</v>
      </c>
      <c r="C151" s="78">
        <v>0.94444444444444442</v>
      </c>
      <c r="D151" s="78">
        <v>0.7857142857142857</v>
      </c>
      <c r="E151" s="78">
        <v>0.89552238805970152</v>
      </c>
      <c r="F151" s="78">
        <v>0.93333333333333335</v>
      </c>
      <c r="G151" s="78">
        <v>0.84403669724770647</v>
      </c>
      <c r="H151" s="78">
        <v>0.90909090909090906</v>
      </c>
      <c r="I151" s="78">
        <v>0.66666666666666663</v>
      </c>
      <c r="J151" s="78">
        <v>0.86956521739130432</v>
      </c>
      <c r="K151" s="78">
        <v>0.81987577639751552</v>
      </c>
      <c r="L151" s="78">
        <v>0.82269503546099287</v>
      </c>
      <c r="M151" s="78">
        <v>0.93877551020408168</v>
      </c>
      <c r="N151" s="78">
        <v>0.70967741935483875</v>
      </c>
      <c r="O151" s="78">
        <v>0.83333333333333337</v>
      </c>
      <c r="P151" s="78">
        <v>0.82758620689655171</v>
      </c>
      <c r="Q151" s="78">
        <v>0.875</v>
      </c>
      <c r="R151" s="74">
        <v>0.82692307692307687</v>
      </c>
      <c r="S151" s="74">
        <v>0.81818181818181823</v>
      </c>
      <c r="T151" s="74">
        <v>0.85</v>
      </c>
      <c r="U151" s="74">
        <v>0.95</v>
      </c>
      <c r="V151" s="74">
        <v>0.94252873563218387</v>
      </c>
      <c r="W151" s="52"/>
      <c r="X151" s="52"/>
      <c r="Y151" s="52"/>
    </row>
    <row r="152" spans="1:25" s="202" customFormat="1" hidden="1" x14ac:dyDescent="0.25">
      <c r="A152" s="67"/>
      <c r="B152" s="68" t="s">
        <v>14</v>
      </c>
      <c r="C152" s="78">
        <v>0.90322580645161288</v>
      </c>
      <c r="D152" s="78">
        <v>0.86486486486486491</v>
      </c>
      <c r="E152" s="78">
        <v>0.93506493506493504</v>
      </c>
      <c r="F152" s="78">
        <v>0.90322580645161288</v>
      </c>
      <c r="G152" s="78">
        <v>0.81560283687943258</v>
      </c>
      <c r="H152" s="78">
        <v>0.91111111111111109</v>
      </c>
      <c r="I152" s="78">
        <v>0.42857142857142855</v>
      </c>
      <c r="J152" s="78">
        <v>0.82352941176470584</v>
      </c>
      <c r="K152" s="78">
        <v>0.83908045977011492</v>
      </c>
      <c r="L152" s="78">
        <v>0.83697813121272369</v>
      </c>
      <c r="M152" s="78">
        <v>0.88709677419354838</v>
      </c>
      <c r="N152" s="78">
        <v>0.72</v>
      </c>
      <c r="O152" s="78">
        <v>0.7</v>
      </c>
      <c r="P152" s="78">
        <v>0.82456140350877194</v>
      </c>
      <c r="Q152" s="78">
        <v>1</v>
      </c>
      <c r="R152" s="74">
        <v>0.73563218390804597</v>
      </c>
      <c r="S152" s="74">
        <v>0.75</v>
      </c>
      <c r="T152" s="74">
        <v>0.76744186046511631</v>
      </c>
      <c r="U152" s="74">
        <v>0.91176470588235292</v>
      </c>
      <c r="V152" s="74">
        <v>0.93548387096774188</v>
      </c>
      <c r="W152" s="52"/>
      <c r="X152" s="52"/>
      <c r="Y152" s="52"/>
    </row>
    <row r="153" spans="1:25" s="202" customFormat="1" hidden="1" x14ac:dyDescent="0.25">
      <c r="A153" s="67"/>
      <c r="B153" s="68" t="s">
        <v>15</v>
      </c>
      <c r="C153" s="78">
        <v>0.96969696969696972</v>
      </c>
      <c r="D153" s="78">
        <v>1</v>
      </c>
      <c r="E153" s="78">
        <v>0.96721311475409832</v>
      </c>
      <c r="F153" s="78">
        <v>1</v>
      </c>
      <c r="G153" s="78">
        <v>0.8904109589041096</v>
      </c>
      <c r="H153" s="78">
        <v>0.93939393939393945</v>
      </c>
      <c r="I153" s="78">
        <v>0.83333333333333337</v>
      </c>
      <c r="J153" s="78">
        <v>0.875</v>
      </c>
      <c r="K153" s="78">
        <v>0.86309523809523814</v>
      </c>
      <c r="L153" s="78">
        <v>0.86298568507157469</v>
      </c>
      <c r="M153" s="78">
        <v>0.96363636363636362</v>
      </c>
      <c r="N153" s="78">
        <v>0.7567567567567568</v>
      </c>
      <c r="O153" s="78">
        <v>0.625</v>
      </c>
      <c r="P153" s="78">
        <v>0.9285714285714286</v>
      </c>
      <c r="Q153" s="78">
        <v>0.875</v>
      </c>
      <c r="R153" s="74">
        <v>0.88775510204081631</v>
      </c>
      <c r="S153" s="74">
        <v>0.91666666666666663</v>
      </c>
      <c r="T153" s="74">
        <v>0.84905660377358494</v>
      </c>
      <c r="U153" s="74">
        <v>1</v>
      </c>
      <c r="V153" s="74">
        <v>0.95798319327731096</v>
      </c>
      <c r="W153" s="52"/>
      <c r="X153" s="52"/>
      <c r="Y153" s="52"/>
    </row>
    <row r="154" spans="1:25" s="202" customFormat="1" hidden="1" x14ac:dyDescent="0.25">
      <c r="A154" s="67"/>
      <c r="B154" s="68" t="s">
        <v>16</v>
      </c>
      <c r="C154" s="78">
        <v>0.97368421052631582</v>
      </c>
      <c r="D154" s="78">
        <v>0.91666666666666663</v>
      </c>
      <c r="E154" s="78">
        <v>0.9821428571428571</v>
      </c>
      <c r="F154" s="78">
        <v>0.86206896551724133</v>
      </c>
      <c r="G154" s="78">
        <v>0.82550335570469802</v>
      </c>
      <c r="H154" s="78">
        <v>1</v>
      </c>
      <c r="I154" s="78">
        <v>0.83333333333333337</v>
      </c>
      <c r="J154" s="78">
        <v>0.90476190476190477</v>
      </c>
      <c r="K154" s="78">
        <v>0.90217391304347827</v>
      </c>
      <c r="L154" s="78">
        <v>0.83454545454545459</v>
      </c>
      <c r="M154" s="78">
        <v>0.96</v>
      </c>
      <c r="N154" s="78">
        <v>0.88888888888888884</v>
      </c>
      <c r="O154" s="78">
        <v>0.33333333333333331</v>
      </c>
      <c r="P154" s="78">
        <v>0.8545454545454545</v>
      </c>
      <c r="Q154" s="78">
        <v>0.7</v>
      </c>
      <c r="R154" s="74">
        <v>0.85567010309278346</v>
      </c>
      <c r="S154" s="74">
        <v>0.96153846153846156</v>
      </c>
      <c r="T154" s="74">
        <v>0.96875</v>
      </c>
      <c r="U154" s="74">
        <v>0.967741935483871</v>
      </c>
      <c r="V154" s="74">
        <v>0.93548387096774188</v>
      </c>
      <c r="W154" s="52"/>
      <c r="X154" s="52"/>
      <c r="Y154" s="52"/>
    </row>
    <row r="155" spans="1:25" s="202" customFormat="1" hidden="1" x14ac:dyDescent="0.25">
      <c r="A155" s="67"/>
      <c r="B155" s="68" t="s">
        <v>17</v>
      </c>
      <c r="C155" s="78">
        <v>0.93333333333333335</v>
      </c>
      <c r="D155" s="78">
        <v>0.77142857142857146</v>
      </c>
      <c r="E155" s="78">
        <v>0.92682926829268297</v>
      </c>
      <c r="F155" s="78">
        <v>0.97368421052631582</v>
      </c>
      <c r="G155" s="78">
        <v>0.84615384615384615</v>
      </c>
      <c r="H155" s="78">
        <v>0.97619047619047616</v>
      </c>
      <c r="I155" s="78">
        <v>0.68421052631578949</v>
      </c>
      <c r="J155" s="78">
        <v>0.84615384615384615</v>
      </c>
      <c r="K155" s="78">
        <v>0.87431693989071035</v>
      </c>
      <c r="L155" s="78">
        <v>0.87010309278350517</v>
      </c>
      <c r="M155" s="78">
        <v>0.95</v>
      </c>
      <c r="N155" s="78">
        <v>0.91111111111111109</v>
      </c>
      <c r="O155" s="78">
        <v>0.6</v>
      </c>
      <c r="P155" s="78">
        <v>0.8936170212765957</v>
      </c>
      <c r="Q155" s="78">
        <v>0.9375</v>
      </c>
      <c r="R155" s="74">
        <v>0.78021978021978022</v>
      </c>
      <c r="S155" s="74">
        <v>0.9</v>
      </c>
      <c r="T155" s="74">
        <v>0.97499999999999998</v>
      </c>
      <c r="U155" s="74">
        <v>0.97142857142857142</v>
      </c>
      <c r="V155" s="74">
        <v>0.9375</v>
      </c>
      <c r="W155" s="52"/>
      <c r="X155" s="52"/>
      <c r="Y155" s="52"/>
    </row>
    <row r="156" spans="1:25" s="202" customFormat="1" hidden="1" x14ac:dyDescent="0.25">
      <c r="A156" s="67"/>
      <c r="B156" s="68" t="s">
        <v>18</v>
      </c>
      <c r="C156" s="78">
        <v>0.86956521739130432</v>
      </c>
      <c r="D156" s="78">
        <v>0.62068965517241381</v>
      </c>
      <c r="E156" s="78">
        <v>0.96153846153846156</v>
      </c>
      <c r="F156" s="78">
        <v>0.89473684210526316</v>
      </c>
      <c r="G156" s="78">
        <v>0.80800000000000005</v>
      </c>
      <c r="H156" s="78">
        <v>0.9285714285714286</v>
      </c>
      <c r="I156" s="78">
        <v>0.66666666666666663</v>
      </c>
      <c r="J156" s="78">
        <v>0.88</v>
      </c>
      <c r="K156" s="78">
        <v>0.81770833333333337</v>
      </c>
      <c r="L156" s="78">
        <v>0.86125211505922161</v>
      </c>
      <c r="M156" s="78">
        <v>0.92647058823529416</v>
      </c>
      <c r="N156" s="78">
        <v>0.94871794871794868</v>
      </c>
      <c r="O156" s="78">
        <v>0.83333333333333337</v>
      </c>
      <c r="P156" s="78">
        <v>0.84745762711864403</v>
      </c>
      <c r="Q156" s="78">
        <v>0.82352941176470584</v>
      </c>
      <c r="R156" s="74">
        <v>0.78095238095238095</v>
      </c>
      <c r="S156" s="74">
        <v>0.88888888888888884</v>
      </c>
      <c r="T156" s="74">
        <v>0.83333333333333337</v>
      </c>
      <c r="U156" s="74">
        <v>0.96875</v>
      </c>
      <c r="V156" s="74">
        <v>0.96363636363636362</v>
      </c>
      <c r="W156" s="52"/>
      <c r="X156" s="52"/>
      <c r="Y156" s="52"/>
    </row>
    <row r="157" spans="1:25" s="202" customFormat="1" hidden="1" x14ac:dyDescent="0.25">
      <c r="A157" s="72"/>
      <c r="B157" s="68" t="s">
        <v>19</v>
      </c>
      <c r="C157" s="78">
        <v>0.92</v>
      </c>
      <c r="D157" s="78">
        <v>0.7</v>
      </c>
      <c r="E157" s="78">
        <v>0.94202898550724634</v>
      </c>
      <c r="F157" s="78">
        <v>0.90625</v>
      </c>
      <c r="G157" s="78">
        <v>0.79720279720279719</v>
      </c>
      <c r="H157" s="78">
        <v>0.95121951219512191</v>
      </c>
      <c r="I157" s="78">
        <v>0.72727272727272729</v>
      </c>
      <c r="J157" s="78">
        <v>0.8</v>
      </c>
      <c r="K157" s="78">
        <v>0.85628742514970058</v>
      </c>
      <c r="L157" s="78">
        <v>0.857379767827529</v>
      </c>
      <c r="M157" s="78">
        <v>0.88095238095238093</v>
      </c>
      <c r="N157" s="78">
        <v>0.95</v>
      </c>
      <c r="O157" s="78">
        <v>0.82352941176470584</v>
      </c>
      <c r="P157" s="78">
        <v>0.9107142857142857</v>
      </c>
      <c r="Q157" s="78">
        <v>0.625</v>
      </c>
      <c r="R157" s="74">
        <v>0.76744186046511631</v>
      </c>
      <c r="S157" s="74">
        <v>0.77777777777777779</v>
      </c>
      <c r="T157" s="74">
        <v>0.88095238095238093</v>
      </c>
      <c r="U157" s="74">
        <v>0.94736842105263153</v>
      </c>
      <c r="V157" s="74">
        <v>0.95833333333333337</v>
      </c>
      <c r="W157" s="52"/>
      <c r="X157" s="52"/>
      <c r="Y157" s="52"/>
    </row>
    <row r="158" spans="1:25" s="202" customFormat="1" hidden="1" x14ac:dyDescent="0.25">
      <c r="A158" s="66"/>
      <c r="B158" s="68" t="s">
        <v>20</v>
      </c>
      <c r="C158" s="78">
        <v>0.96551724137931039</v>
      </c>
      <c r="D158" s="78">
        <v>0.90476190476190477</v>
      </c>
      <c r="E158" s="78">
        <v>0.95652173913043481</v>
      </c>
      <c r="F158" s="78">
        <v>1</v>
      </c>
      <c r="G158" s="78">
        <v>0.75652173913043474</v>
      </c>
      <c r="H158" s="78">
        <v>0.89795918367346939</v>
      </c>
      <c r="I158" s="78">
        <v>0.6</v>
      </c>
      <c r="J158" s="78">
        <v>0.84210526315789469</v>
      </c>
      <c r="K158" s="78">
        <v>0.91860465116279066</v>
      </c>
      <c r="L158" s="78">
        <v>0.84397163120567376</v>
      </c>
      <c r="M158" s="78">
        <v>0.89610389610389607</v>
      </c>
      <c r="N158" s="78">
        <v>0.83333333333333337</v>
      </c>
      <c r="O158" s="78">
        <v>0.69230769230769229</v>
      </c>
      <c r="P158" s="78">
        <v>0.81632653061224492</v>
      </c>
      <c r="Q158" s="78">
        <v>0.88888888888888884</v>
      </c>
      <c r="R158" s="74">
        <v>0.7816091954022989</v>
      </c>
      <c r="S158" s="74">
        <v>0.84210526315789469</v>
      </c>
      <c r="T158" s="74">
        <v>0.92500000000000004</v>
      </c>
      <c r="U158" s="74">
        <v>1</v>
      </c>
      <c r="V158" s="74">
        <v>0.95959595959595956</v>
      </c>
      <c r="W158" s="52"/>
      <c r="X158" s="52"/>
      <c r="Y158" s="52"/>
    </row>
    <row r="159" spans="1:25" s="202" customFormat="1" hidden="1" x14ac:dyDescent="0.25">
      <c r="A159" s="66"/>
      <c r="B159" s="68" t="s">
        <v>21</v>
      </c>
      <c r="C159" s="78">
        <v>0.87878787878787878</v>
      </c>
      <c r="D159" s="78">
        <v>0.75</v>
      </c>
      <c r="E159" s="78">
        <v>0.98</v>
      </c>
      <c r="F159" s="78">
        <v>0.86111111111111116</v>
      </c>
      <c r="G159" s="78">
        <v>0.86206896551724133</v>
      </c>
      <c r="H159" s="78">
        <v>1</v>
      </c>
      <c r="I159" s="78">
        <v>0.6875</v>
      </c>
      <c r="J159" s="78">
        <v>0.94444444444444442</v>
      </c>
      <c r="K159" s="78">
        <v>0.85567010309278346</v>
      </c>
      <c r="L159" s="78">
        <v>0.82776801405975398</v>
      </c>
      <c r="M159" s="78">
        <v>0.9242424242424242</v>
      </c>
      <c r="N159" s="78">
        <v>0.81632653061224492</v>
      </c>
      <c r="O159" s="78">
        <v>0.9</v>
      </c>
      <c r="P159" s="78">
        <v>0.87804878048780488</v>
      </c>
      <c r="Q159" s="78">
        <v>0.88888888888888884</v>
      </c>
      <c r="R159" s="74">
        <v>0.77777777777777779</v>
      </c>
      <c r="S159" s="74">
        <v>0.875</v>
      </c>
      <c r="T159" s="74">
        <v>0.8529411764705882</v>
      </c>
      <c r="U159" s="74">
        <v>0.92105263157894735</v>
      </c>
      <c r="V159" s="74">
        <v>0.94174757281553401</v>
      </c>
      <c r="W159" s="52"/>
      <c r="X159" s="52"/>
      <c r="Y159" s="52"/>
    </row>
    <row r="160" spans="1:25" s="202" customFormat="1" hidden="1" x14ac:dyDescent="0.25">
      <c r="A160" s="66"/>
      <c r="B160" s="68" t="s">
        <v>22</v>
      </c>
      <c r="C160" s="78">
        <v>1</v>
      </c>
      <c r="D160" s="78">
        <v>0.82758620689655171</v>
      </c>
      <c r="E160" s="78">
        <v>0.94339622641509435</v>
      </c>
      <c r="F160" s="78">
        <v>0.97058823529411764</v>
      </c>
      <c r="G160" s="78">
        <v>0.76821192052980136</v>
      </c>
      <c r="H160" s="78">
        <v>0.9</v>
      </c>
      <c r="I160" s="78">
        <v>0.625</v>
      </c>
      <c r="J160" s="78">
        <v>0.73076923076923073</v>
      </c>
      <c r="K160" s="78">
        <v>0.85534591194968557</v>
      </c>
      <c r="L160" s="78">
        <v>0.85550082101806235</v>
      </c>
      <c r="M160" s="78">
        <v>0.92957746478873238</v>
      </c>
      <c r="N160" s="78">
        <v>0.65909090909090906</v>
      </c>
      <c r="O160" s="78">
        <v>0.88888888888888884</v>
      </c>
      <c r="P160" s="78">
        <v>0.82456140350877194</v>
      </c>
      <c r="Q160" s="78">
        <v>1</v>
      </c>
      <c r="R160" s="74">
        <v>0.80909090909090908</v>
      </c>
      <c r="S160" s="74">
        <v>0.88888888888888884</v>
      </c>
      <c r="T160" s="74">
        <v>0.83333333333333337</v>
      </c>
      <c r="U160" s="74">
        <v>0.95833333333333337</v>
      </c>
      <c r="V160" s="74">
        <v>0.90526315789473688</v>
      </c>
      <c r="W160" s="52"/>
      <c r="X160" s="52"/>
      <c r="Y160" s="52"/>
    </row>
    <row r="161" spans="1:25" s="202" customFormat="1" hidden="1" x14ac:dyDescent="0.25">
      <c r="A161" s="71"/>
      <c r="B161" s="70" t="s">
        <v>23</v>
      </c>
      <c r="C161" s="79">
        <v>0.96969696969696972</v>
      </c>
      <c r="D161" s="79">
        <v>0.77777777777777779</v>
      </c>
      <c r="E161" s="79">
        <v>0.94827586206896552</v>
      </c>
      <c r="F161" s="79">
        <v>0.90625</v>
      </c>
      <c r="G161" s="79">
        <v>0.82499999999999996</v>
      </c>
      <c r="H161" s="79">
        <v>0.92500000000000004</v>
      </c>
      <c r="I161" s="79">
        <v>0.5</v>
      </c>
      <c r="J161" s="79">
        <v>0.70588235294117652</v>
      </c>
      <c r="K161" s="79">
        <v>0.86567164179104472</v>
      </c>
      <c r="L161" s="79">
        <v>0.84579439252336452</v>
      </c>
      <c r="M161" s="79">
        <v>0.984375</v>
      </c>
      <c r="N161" s="79">
        <v>0.78947368421052633</v>
      </c>
      <c r="O161" s="79">
        <v>0.75</v>
      </c>
      <c r="P161" s="79">
        <v>0.83720930232558144</v>
      </c>
      <c r="Q161" s="79">
        <v>0.75</v>
      </c>
      <c r="R161" s="74">
        <v>0.84166666666666667</v>
      </c>
      <c r="S161" s="74">
        <v>0.66666666666666663</v>
      </c>
      <c r="T161" s="74">
        <v>0.89583333333333337</v>
      </c>
      <c r="U161" s="74">
        <v>0.94736842105263153</v>
      </c>
      <c r="V161" s="74">
        <v>0.9555555555555556</v>
      </c>
      <c r="W161" s="52"/>
      <c r="X161" s="52"/>
      <c r="Y161" s="52"/>
    </row>
    <row r="162" spans="1:25" s="202" customFormat="1" hidden="1" x14ac:dyDescent="0.25">
      <c r="A162" s="73">
        <v>2019</v>
      </c>
      <c r="B162" s="68" t="s">
        <v>12</v>
      </c>
      <c r="C162" s="78">
        <v>0.96</v>
      </c>
      <c r="D162" s="78">
        <v>0.8571428571428571</v>
      </c>
      <c r="E162" s="78">
        <v>0.95454545454545459</v>
      </c>
      <c r="F162" s="78">
        <v>0.91666666666666663</v>
      </c>
      <c r="G162" s="78">
        <v>0.7814569536423841</v>
      </c>
      <c r="H162" s="78">
        <v>0.94444444444444442</v>
      </c>
      <c r="I162" s="78">
        <v>0.44444444444444442</v>
      </c>
      <c r="J162" s="78">
        <v>0.90476190476190477</v>
      </c>
      <c r="K162" s="78">
        <v>0.84895833333333337</v>
      </c>
      <c r="L162" s="78">
        <v>0.81910274963820551</v>
      </c>
      <c r="M162" s="78">
        <v>0.91666666666666663</v>
      </c>
      <c r="N162" s="78">
        <v>0.77777777777777779</v>
      </c>
      <c r="O162" s="78">
        <v>0.84615384615384615</v>
      </c>
      <c r="P162" s="78">
        <v>0.80303030303030298</v>
      </c>
      <c r="Q162" s="78">
        <v>1</v>
      </c>
      <c r="R162" s="77">
        <v>0.83199999999999996</v>
      </c>
      <c r="S162" s="77">
        <v>0.86956521739130432</v>
      </c>
      <c r="T162" s="77">
        <v>0.86</v>
      </c>
      <c r="U162" s="77">
        <v>0.95121951219512191</v>
      </c>
      <c r="V162" s="77">
        <v>0.9576271186440678</v>
      </c>
      <c r="W162" s="52"/>
      <c r="X162" s="52"/>
      <c r="Y162" s="52"/>
    </row>
    <row r="163" spans="1:25" s="202" customFormat="1" hidden="1" x14ac:dyDescent="0.25">
      <c r="A163" s="67"/>
      <c r="B163" s="68" t="s">
        <v>13</v>
      </c>
      <c r="C163" s="78">
        <v>1</v>
      </c>
      <c r="D163" s="78">
        <v>0.88461538461538458</v>
      </c>
      <c r="E163" s="78">
        <v>0.9821428571428571</v>
      </c>
      <c r="F163" s="78">
        <v>0.86363636363636365</v>
      </c>
      <c r="G163" s="78">
        <v>0.87142857142857144</v>
      </c>
      <c r="H163" s="78">
        <v>0.93023255813953487</v>
      </c>
      <c r="I163" s="78">
        <v>0.375</v>
      </c>
      <c r="J163" s="78">
        <v>0.76470588235294112</v>
      </c>
      <c r="K163" s="78">
        <v>0.86363636363636365</v>
      </c>
      <c r="L163" s="78">
        <v>0.83925549915397635</v>
      </c>
      <c r="M163" s="78">
        <v>0.93150684931506844</v>
      </c>
      <c r="N163" s="78">
        <v>0.7142857142857143</v>
      </c>
      <c r="O163" s="78">
        <v>0.6</v>
      </c>
      <c r="P163" s="78">
        <v>0.83333333333333337</v>
      </c>
      <c r="Q163" s="78">
        <v>1</v>
      </c>
      <c r="R163" s="74">
        <v>0.82795698924731187</v>
      </c>
      <c r="S163" s="74">
        <v>0.8</v>
      </c>
      <c r="T163" s="74">
        <v>0.86250000000000004</v>
      </c>
      <c r="U163" s="74">
        <v>0.94117647058823528</v>
      </c>
      <c r="V163" s="74">
        <v>0.95959595959595956</v>
      </c>
      <c r="W163" s="78"/>
      <c r="X163" s="78"/>
      <c r="Y163" s="52"/>
    </row>
    <row r="164" spans="1:25" s="202" customFormat="1" hidden="1" x14ac:dyDescent="0.25">
      <c r="A164" s="67"/>
      <c r="B164" s="68" t="s">
        <v>14</v>
      </c>
      <c r="C164" s="78">
        <v>1</v>
      </c>
      <c r="D164" s="78">
        <v>0.89655172413793105</v>
      </c>
      <c r="E164" s="78">
        <v>0.94666666666666666</v>
      </c>
      <c r="F164" s="78">
        <v>0.96</v>
      </c>
      <c r="G164" s="78">
        <v>0.82014388489208634</v>
      </c>
      <c r="H164" s="78">
        <v>0.95918367346938771</v>
      </c>
      <c r="I164" s="78">
        <v>0.66666666666666663</v>
      </c>
      <c r="J164" s="78">
        <v>0.94736842105263153</v>
      </c>
      <c r="K164" s="78">
        <v>0.81818181818181823</v>
      </c>
      <c r="L164" s="78">
        <v>0.84592145015105735</v>
      </c>
      <c r="M164" s="78">
        <v>0.91249999999999998</v>
      </c>
      <c r="N164" s="78">
        <v>0.72222222222222221</v>
      </c>
      <c r="O164" s="78">
        <v>0.5714285714285714</v>
      </c>
      <c r="P164" s="78">
        <v>0.890625</v>
      </c>
      <c r="Q164" s="78">
        <v>0.92307692307692313</v>
      </c>
      <c r="R164" s="74">
        <v>0.83333333333333337</v>
      </c>
      <c r="S164" s="74">
        <v>0.90476190476190477</v>
      </c>
      <c r="T164" s="74">
        <v>0.87755102040816324</v>
      </c>
      <c r="U164" s="74">
        <v>1</v>
      </c>
      <c r="V164" s="74">
        <v>0.91851851851851851</v>
      </c>
      <c r="W164" s="78"/>
      <c r="X164" s="78"/>
      <c r="Y164" s="52"/>
    </row>
    <row r="165" spans="1:25" s="202" customFormat="1" hidden="1" x14ac:dyDescent="0.25">
      <c r="A165" s="67"/>
      <c r="B165" s="68" t="s">
        <v>15</v>
      </c>
      <c r="C165" s="78">
        <v>0.86206896551724133</v>
      </c>
      <c r="D165" s="78">
        <v>0.75</v>
      </c>
      <c r="E165" s="78">
        <v>0.94117647058823528</v>
      </c>
      <c r="F165" s="78">
        <v>0.8666666666666667</v>
      </c>
      <c r="G165" s="78">
        <v>0.8029197080291971</v>
      </c>
      <c r="H165" s="78">
        <v>1</v>
      </c>
      <c r="I165" s="78">
        <v>0.72727272727272729</v>
      </c>
      <c r="J165" s="78">
        <v>0.86363636363636365</v>
      </c>
      <c r="K165" s="78">
        <v>0.88690476190476186</v>
      </c>
      <c r="L165" s="78">
        <v>0.84603421461897355</v>
      </c>
      <c r="M165" s="78">
        <v>0.921875</v>
      </c>
      <c r="N165" s="78">
        <v>0.81081081081081086</v>
      </c>
      <c r="O165" s="78">
        <v>0.4</v>
      </c>
      <c r="P165" s="78">
        <v>0.81355932203389836</v>
      </c>
      <c r="Q165" s="78">
        <v>0.75</v>
      </c>
      <c r="R165" s="74">
        <v>0.84946236559139787</v>
      </c>
      <c r="S165" s="74">
        <v>0.8571428571428571</v>
      </c>
      <c r="T165" s="74">
        <v>0.78333333333333333</v>
      </c>
      <c r="U165" s="74">
        <v>1</v>
      </c>
      <c r="V165" s="74">
        <v>0.9464285714285714</v>
      </c>
      <c r="W165" s="52"/>
      <c r="X165" s="52"/>
      <c r="Y165" s="52"/>
    </row>
    <row r="166" spans="1:25" s="202" customFormat="1" hidden="1" x14ac:dyDescent="0.25">
      <c r="A166" s="67"/>
      <c r="B166" s="68" t="s">
        <v>16</v>
      </c>
      <c r="C166" s="78">
        <v>0.92307692307692313</v>
      </c>
      <c r="D166" s="78">
        <v>0.6785714285714286</v>
      </c>
      <c r="E166" s="78">
        <v>0.93548387096774188</v>
      </c>
      <c r="F166" s="78">
        <v>0.88888888888888884</v>
      </c>
      <c r="G166" s="78">
        <v>0.85034013605442171</v>
      </c>
      <c r="H166" s="78">
        <v>0.88888888888888884</v>
      </c>
      <c r="I166" s="78">
        <v>0.25</v>
      </c>
      <c r="J166" s="78">
        <v>0.82352941176470584</v>
      </c>
      <c r="K166" s="78">
        <v>0.85929648241206025</v>
      </c>
      <c r="L166" s="78">
        <v>0.84676145339652453</v>
      </c>
      <c r="M166" s="78">
        <v>0.92307692307692313</v>
      </c>
      <c r="N166" s="78">
        <v>0.93220338983050843</v>
      </c>
      <c r="O166" s="78">
        <v>0.83333333333333337</v>
      </c>
      <c r="P166" s="78">
        <v>0.90769230769230769</v>
      </c>
      <c r="Q166" s="78">
        <v>0.83333333333333337</v>
      </c>
      <c r="R166" s="74">
        <v>0.79130434782608694</v>
      </c>
      <c r="S166" s="74">
        <v>0.84615384615384615</v>
      </c>
      <c r="T166" s="74">
        <v>0.83018867924528306</v>
      </c>
      <c r="U166" s="74">
        <v>0.94117647058823528</v>
      </c>
      <c r="V166" s="74">
        <v>0.8990825688073395</v>
      </c>
      <c r="W166" s="52"/>
      <c r="X166" s="52"/>
      <c r="Y166" s="52"/>
    </row>
    <row r="167" spans="1:25" s="202" customFormat="1" hidden="1" x14ac:dyDescent="0.25">
      <c r="A167" s="67"/>
      <c r="B167" s="68" t="s">
        <v>17</v>
      </c>
      <c r="C167" s="78">
        <v>0.95454545454545459</v>
      </c>
      <c r="D167" s="78">
        <v>0.69565217391304346</v>
      </c>
      <c r="E167" s="78">
        <v>0.97297297297297303</v>
      </c>
      <c r="F167" s="78">
        <v>0.84210526315789469</v>
      </c>
      <c r="G167" s="78">
        <v>0.89629629629629626</v>
      </c>
      <c r="H167" s="78">
        <v>0.96491228070175439</v>
      </c>
      <c r="I167" s="78">
        <v>0.6</v>
      </c>
      <c r="J167" s="78">
        <v>0.81818181818181823</v>
      </c>
      <c r="K167" s="78">
        <v>0.85499999999999998</v>
      </c>
      <c r="L167" s="78">
        <v>0.86146496815286622</v>
      </c>
      <c r="M167" s="78">
        <v>0.89855072463768115</v>
      </c>
      <c r="N167" s="78">
        <v>0.76923076923076927</v>
      </c>
      <c r="O167" s="78">
        <v>0.72222222222222221</v>
      </c>
      <c r="P167" s="78">
        <v>0.93333333333333335</v>
      </c>
      <c r="Q167" s="78">
        <v>0.66666666666666663</v>
      </c>
      <c r="R167" s="74">
        <v>0.84693877551020413</v>
      </c>
      <c r="S167" s="74">
        <v>0.7931034482758621</v>
      </c>
      <c r="T167" s="74">
        <v>0.8666666666666667</v>
      </c>
      <c r="U167" s="74">
        <v>0.97959183673469385</v>
      </c>
      <c r="V167" s="74">
        <v>0.92248062015503873</v>
      </c>
      <c r="W167" s="52"/>
      <c r="X167" s="52"/>
      <c r="Y167" s="52"/>
    </row>
    <row r="168" spans="1:25" s="202" customFormat="1" hidden="1" x14ac:dyDescent="0.25">
      <c r="A168" s="67"/>
      <c r="B168" s="68" t="s">
        <v>18</v>
      </c>
      <c r="C168" s="78">
        <v>0.79487179487179482</v>
      </c>
      <c r="D168" s="78">
        <v>0.69230769230769229</v>
      </c>
      <c r="E168" s="78">
        <v>0.92753623188405798</v>
      </c>
      <c r="F168" s="78">
        <v>0.86046511627906974</v>
      </c>
      <c r="G168" s="78">
        <v>0.79729729729729726</v>
      </c>
      <c r="H168" s="78">
        <v>0.90196078431372551</v>
      </c>
      <c r="I168" s="78">
        <v>0.54166666666666663</v>
      </c>
      <c r="J168" s="78">
        <v>0.78947368421052633</v>
      </c>
      <c r="K168" s="78">
        <v>0.81025641025641026</v>
      </c>
      <c r="L168" s="78">
        <v>0.84861717612809318</v>
      </c>
      <c r="M168" s="78">
        <v>0.89772727272727271</v>
      </c>
      <c r="N168" s="78">
        <v>0.75</v>
      </c>
      <c r="O168" s="78">
        <v>0.5</v>
      </c>
      <c r="P168" s="78">
        <v>0.83333333333333337</v>
      </c>
      <c r="Q168" s="78">
        <v>0.81818181818181823</v>
      </c>
      <c r="R168" s="74">
        <v>0.83809523809523812</v>
      </c>
      <c r="S168" s="74">
        <v>0.75</v>
      </c>
      <c r="T168" s="74">
        <v>0.86</v>
      </c>
      <c r="U168" s="74">
        <v>0.88636363636363635</v>
      </c>
      <c r="V168" s="74">
        <v>0.94736842105263153</v>
      </c>
      <c r="W168" s="52"/>
      <c r="X168" s="52"/>
      <c r="Y168" s="52"/>
    </row>
    <row r="169" spans="1:25" s="202" customFormat="1" hidden="1" x14ac:dyDescent="0.25">
      <c r="A169" s="72"/>
      <c r="B169" s="68" t="s">
        <v>19</v>
      </c>
      <c r="C169" s="78">
        <v>0.96551724137931039</v>
      </c>
      <c r="D169" s="78">
        <v>0.88235294117647056</v>
      </c>
      <c r="E169" s="78">
        <v>0.9555555555555556</v>
      </c>
      <c r="F169" s="78">
        <v>0.88372093023255816</v>
      </c>
      <c r="G169" s="78">
        <v>0.85443037974683544</v>
      </c>
      <c r="H169" s="78">
        <v>0.90769230769230769</v>
      </c>
      <c r="I169" s="78">
        <v>0.52631578947368418</v>
      </c>
      <c r="J169" s="78">
        <v>0.88888888888888884</v>
      </c>
      <c r="K169" s="78">
        <v>0.85492227979274615</v>
      </c>
      <c r="L169" s="78">
        <v>0.87294469357249627</v>
      </c>
      <c r="M169" s="78">
        <v>0.94623655913978499</v>
      </c>
      <c r="N169" s="78">
        <v>0.8571428571428571</v>
      </c>
      <c r="O169" s="78">
        <v>0.65517241379310343</v>
      </c>
      <c r="P169" s="78">
        <v>0.91304347826086951</v>
      </c>
      <c r="Q169" s="78">
        <v>0.75</v>
      </c>
      <c r="R169" s="74">
        <v>0.79797979797979801</v>
      </c>
      <c r="S169" s="74">
        <v>0.8</v>
      </c>
      <c r="T169" s="74">
        <v>0.90697674418604646</v>
      </c>
      <c r="U169" s="74">
        <v>0.94871794871794868</v>
      </c>
      <c r="V169" s="74">
        <v>0.90677966101694918</v>
      </c>
      <c r="W169" s="52"/>
      <c r="X169" s="52"/>
      <c r="Y169" s="52"/>
    </row>
    <row r="170" spans="1:25" s="202" customFormat="1" hidden="1" x14ac:dyDescent="0.25">
      <c r="A170" s="66"/>
      <c r="B170" s="68" t="s">
        <v>20</v>
      </c>
      <c r="C170" s="78">
        <v>0.96</v>
      </c>
      <c r="D170" s="78">
        <v>0.76470588235294112</v>
      </c>
      <c r="E170" s="78">
        <v>0.98529411764705888</v>
      </c>
      <c r="F170" s="78">
        <v>0.93939393939393945</v>
      </c>
      <c r="G170" s="78">
        <v>0.83453237410071945</v>
      </c>
      <c r="H170" s="78">
        <v>0.92727272727272725</v>
      </c>
      <c r="I170" s="78">
        <v>0.47619047619047616</v>
      </c>
      <c r="J170" s="78">
        <v>0.875</v>
      </c>
      <c r="K170" s="78">
        <v>0.8324873096446701</v>
      </c>
      <c r="L170" s="78">
        <v>0.83164983164983164</v>
      </c>
      <c r="M170" s="78">
        <v>0.93827160493827155</v>
      </c>
      <c r="N170" s="78">
        <v>0.77777777777777779</v>
      </c>
      <c r="O170" s="78">
        <v>0.54545454545454541</v>
      </c>
      <c r="P170" s="78">
        <v>0.86885245901639341</v>
      </c>
      <c r="Q170" s="78">
        <v>0.66666666666666663</v>
      </c>
      <c r="R170" s="74">
        <v>0.86046511627906974</v>
      </c>
      <c r="S170" s="74">
        <v>0.70833333333333337</v>
      </c>
      <c r="T170" s="74">
        <v>0.85</v>
      </c>
      <c r="U170" s="74">
        <v>0.97222222222222221</v>
      </c>
      <c r="V170" s="74">
        <v>0.9464285714285714</v>
      </c>
      <c r="W170" s="52"/>
      <c r="X170" s="52"/>
      <c r="Y170" s="52"/>
    </row>
    <row r="171" spans="1:25" s="202" customFormat="1" hidden="1" x14ac:dyDescent="0.25">
      <c r="A171" s="66"/>
      <c r="B171" s="68" t="s">
        <v>21</v>
      </c>
      <c r="C171" s="78">
        <v>1</v>
      </c>
      <c r="D171" s="78">
        <v>0.86363636363636365</v>
      </c>
      <c r="E171" s="78">
        <v>0.96610169491525422</v>
      </c>
      <c r="F171" s="78">
        <v>0.94736842105263153</v>
      </c>
      <c r="G171" s="78">
        <v>0.81428571428571428</v>
      </c>
      <c r="H171" s="78">
        <v>0.93181818181818177</v>
      </c>
      <c r="I171" s="78">
        <v>0.45833333333333331</v>
      </c>
      <c r="J171" s="78">
        <v>0.84615384615384615</v>
      </c>
      <c r="K171" s="78">
        <v>0.88659793814432986</v>
      </c>
      <c r="L171" s="78">
        <v>0.84896661367249604</v>
      </c>
      <c r="M171" s="78">
        <v>0.93827160493827155</v>
      </c>
      <c r="N171" s="78">
        <v>0.85</v>
      </c>
      <c r="O171" s="78">
        <v>0.6428571428571429</v>
      </c>
      <c r="P171" s="78">
        <v>0.97916666666666663</v>
      </c>
      <c r="Q171" s="78">
        <v>0.90909090909090906</v>
      </c>
      <c r="R171" s="74">
        <v>0.90350877192982459</v>
      </c>
      <c r="S171" s="74">
        <v>0.90476190476190477</v>
      </c>
      <c r="T171" s="74">
        <v>0.90909090909090906</v>
      </c>
      <c r="U171" s="74">
        <v>0.97560975609756095</v>
      </c>
      <c r="V171" s="74">
        <v>0.9464285714285714</v>
      </c>
      <c r="W171" s="52"/>
      <c r="X171" s="52"/>
      <c r="Y171" s="52"/>
    </row>
    <row r="172" spans="1:25" s="202" customFormat="1" hidden="1" x14ac:dyDescent="0.25">
      <c r="A172" s="66"/>
      <c r="B172" s="68" t="s">
        <v>22</v>
      </c>
      <c r="C172" s="78">
        <v>0.81818181818181823</v>
      </c>
      <c r="D172" s="78">
        <v>0.83870967741935487</v>
      </c>
      <c r="E172" s="78">
        <v>0.92753623188405798</v>
      </c>
      <c r="F172" s="78">
        <v>0.9642857142857143</v>
      </c>
      <c r="G172" s="78">
        <v>0.80882352941176472</v>
      </c>
      <c r="H172" s="78">
        <v>0.97872340425531912</v>
      </c>
      <c r="I172" s="78">
        <v>0.6</v>
      </c>
      <c r="J172" s="78">
        <v>0.91304347826086951</v>
      </c>
      <c r="K172" s="78">
        <v>0.86931818181818177</v>
      </c>
      <c r="L172" s="78">
        <v>0.84564860426929389</v>
      </c>
      <c r="M172" s="78">
        <v>0.96721311475409832</v>
      </c>
      <c r="N172" s="78">
        <v>0.72222222222222221</v>
      </c>
      <c r="O172" s="78">
        <v>0.7</v>
      </c>
      <c r="P172" s="78">
        <v>0.95918367346938771</v>
      </c>
      <c r="Q172" s="78">
        <v>0.88888888888888884</v>
      </c>
      <c r="R172" s="74">
        <v>0.83486238532110091</v>
      </c>
      <c r="S172" s="74">
        <v>0.72727272727272729</v>
      </c>
      <c r="T172" s="74">
        <v>0.8214285714285714</v>
      </c>
      <c r="U172" s="74">
        <v>1</v>
      </c>
      <c r="V172" s="74">
        <v>0.9538461538461539</v>
      </c>
      <c r="W172" s="52"/>
      <c r="X172" s="52"/>
      <c r="Y172" s="52"/>
    </row>
    <row r="173" spans="1:25" s="202" customFormat="1" hidden="1" x14ac:dyDescent="0.25">
      <c r="A173" s="71"/>
      <c r="B173" s="70" t="s">
        <v>23</v>
      </c>
      <c r="C173" s="79">
        <v>0.8571428571428571</v>
      </c>
      <c r="D173" s="79">
        <v>0.80645161290322576</v>
      </c>
      <c r="E173" s="79">
        <v>0.95588235294117652</v>
      </c>
      <c r="F173" s="79">
        <v>0.81081081081081086</v>
      </c>
      <c r="G173" s="79">
        <v>0.79354838709677422</v>
      </c>
      <c r="H173" s="79">
        <v>0.91836734693877553</v>
      </c>
      <c r="I173" s="79">
        <v>0.41666666666666669</v>
      </c>
      <c r="J173" s="79">
        <v>0.90476190476190477</v>
      </c>
      <c r="K173" s="79">
        <v>0.8571428571428571</v>
      </c>
      <c r="L173" s="79">
        <v>0.82747603833865813</v>
      </c>
      <c r="M173" s="79">
        <v>0.9538461538461539</v>
      </c>
      <c r="N173" s="79">
        <v>0.78</v>
      </c>
      <c r="O173" s="79">
        <v>0.77777777777777779</v>
      </c>
      <c r="P173" s="79">
        <v>0.88888888888888884</v>
      </c>
      <c r="Q173" s="79">
        <v>0.88888888888888884</v>
      </c>
      <c r="R173" s="76">
        <v>0.80180180180180183</v>
      </c>
      <c r="S173" s="76">
        <v>0.76190476190476186</v>
      </c>
      <c r="T173" s="76">
        <v>0.84722222222222221</v>
      </c>
      <c r="U173" s="76">
        <v>0.94444444444444442</v>
      </c>
      <c r="V173" s="76">
        <v>0.96581196581196582</v>
      </c>
      <c r="W173" s="52"/>
      <c r="X173" s="52"/>
      <c r="Y173" s="52"/>
    </row>
    <row r="174" spans="1:25" s="221" customFormat="1" x14ac:dyDescent="0.25">
      <c r="A174" s="73">
        <v>2020</v>
      </c>
      <c r="B174" s="68" t="s">
        <v>12</v>
      </c>
      <c r="C174" s="224">
        <v>0.95</v>
      </c>
      <c r="D174" s="224">
        <v>0.89583333333333337</v>
      </c>
      <c r="E174" s="224">
        <v>0.9452054794520548</v>
      </c>
      <c r="F174" s="224">
        <v>0.73913043478260865</v>
      </c>
      <c r="G174" s="224">
        <v>0.80246913580246915</v>
      </c>
      <c r="H174" s="224">
        <v>0.97142857142857142</v>
      </c>
      <c r="I174" s="224">
        <v>0.5</v>
      </c>
      <c r="J174" s="224">
        <v>0.9285714285714286</v>
      </c>
      <c r="K174" s="224">
        <v>0.8689320388349514</v>
      </c>
      <c r="L174" s="224">
        <v>0.80945558739255019</v>
      </c>
      <c r="M174" s="224">
        <v>0.8936170212765957</v>
      </c>
      <c r="N174" s="224">
        <v>0.91304347826086951</v>
      </c>
      <c r="O174" s="224">
        <v>0.8</v>
      </c>
      <c r="P174" s="224">
        <v>0.81355932203389836</v>
      </c>
      <c r="Q174" s="224">
        <v>1</v>
      </c>
      <c r="R174" s="74">
        <v>0.7722772277227723</v>
      </c>
      <c r="S174" s="74">
        <v>0.88235294117647056</v>
      </c>
      <c r="T174" s="74">
        <v>0.80851063829787229</v>
      </c>
      <c r="U174" s="74">
        <v>0.88888888888888884</v>
      </c>
      <c r="V174" s="74">
        <v>0.97391304347826091</v>
      </c>
      <c r="W174" s="52"/>
      <c r="X174" s="52"/>
      <c r="Y174" s="52"/>
    </row>
    <row r="175" spans="1:25" s="221" customFormat="1" x14ac:dyDescent="0.25">
      <c r="A175" s="66"/>
      <c r="B175" s="68" t="s">
        <v>13</v>
      </c>
      <c r="C175" s="224">
        <v>0.80952380952380953</v>
      </c>
      <c r="D175" s="224">
        <v>0.81481481481481477</v>
      </c>
      <c r="E175" s="224">
        <v>0.97499999999999998</v>
      </c>
      <c r="F175" s="224">
        <v>0.94117647058823528</v>
      </c>
      <c r="G175" s="224">
        <v>0.80952380952380953</v>
      </c>
      <c r="H175" s="224">
        <v>0.875</v>
      </c>
      <c r="I175" s="224">
        <v>0.45454545454545453</v>
      </c>
      <c r="J175" s="224">
        <v>0.68181818181818177</v>
      </c>
      <c r="K175" s="224">
        <v>0.81521739130434778</v>
      </c>
      <c r="L175" s="224">
        <v>0.80122324159021407</v>
      </c>
      <c r="M175" s="224">
        <v>0.90909090909090906</v>
      </c>
      <c r="N175" s="224">
        <v>0.79411764705882348</v>
      </c>
      <c r="O175" s="224">
        <v>0.92307692307692313</v>
      </c>
      <c r="P175" s="224">
        <v>0.84375</v>
      </c>
      <c r="Q175" s="224">
        <v>0.875</v>
      </c>
      <c r="R175" s="74">
        <v>0.8392857142857143</v>
      </c>
      <c r="S175" s="74">
        <v>0.84210526315789469</v>
      </c>
      <c r="T175" s="74">
        <v>0.89130434782608692</v>
      </c>
      <c r="U175" s="74">
        <v>0.90625</v>
      </c>
      <c r="V175" s="74">
        <v>0.88659793814432986</v>
      </c>
      <c r="W175" s="52"/>
      <c r="X175" s="52"/>
      <c r="Y175" s="52"/>
    </row>
    <row r="176" spans="1:25" s="221" customFormat="1" x14ac:dyDescent="0.25">
      <c r="A176" s="66"/>
      <c r="B176" s="68" t="s">
        <v>14</v>
      </c>
      <c r="C176" s="224">
        <v>0.95652173913043481</v>
      </c>
      <c r="D176" s="224">
        <v>0.84</v>
      </c>
      <c r="E176" s="224">
        <v>0.93846153846153846</v>
      </c>
      <c r="F176" s="224">
        <v>0.967741935483871</v>
      </c>
      <c r="G176" s="224">
        <v>0.84466019417475724</v>
      </c>
      <c r="H176" s="224">
        <v>0.93181818181818177</v>
      </c>
      <c r="I176" s="224">
        <v>0.94117647058823528</v>
      </c>
      <c r="J176" s="224">
        <v>0.88235294117647056</v>
      </c>
      <c r="K176" s="224">
        <v>0.84659090909090906</v>
      </c>
      <c r="L176" s="224">
        <v>0.84768211920529801</v>
      </c>
      <c r="M176" s="224">
        <v>0.93055555555555558</v>
      </c>
      <c r="N176" s="224">
        <v>0.88571428571428568</v>
      </c>
      <c r="O176" s="224">
        <v>0.9</v>
      </c>
      <c r="P176" s="224">
        <v>0.86206896551724133</v>
      </c>
      <c r="Q176" s="224">
        <v>1</v>
      </c>
      <c r="R176" s="74">
        <v>0.84259259259259256</v>
      </c>
      <c r="S176" s="74">
        <v>0.88461538461538458</v>
      </c>
      <c r="T176" s="74">
        <v>0.87037037037037035</v>
      </c>
      <c r="U176" s="74">
        <v>0.97058823529411764</v>
      </c>
      <c r="V176" s="74">
        <v>0.92792792792792789</v>
      </c>
      <c r="W176" s="52"/>
      <c r="X176" s="52"/>
      <c r="Y176" s="52"/>
    </row>
    <row r="177" spans="1:25" s="221" customFormat="1" x14ac:dyDescent="0.25">
      <c r="A177" s="66"/>
      <c r="B177" s="68" t="s">
        <v>15</v>
      </c>
      <c r="C177" s="224">
        <v>0.95</v>
      </c>
      <c r="D177" s="224">
        <v>0.92307692307692313</v>
      </c>
      <c r="E177" s="224">
        <v>0.88059701492537312</v>
      </c>
      <c r="F177" s="224">
        <v>0.96296296296296291</v>
      </c>
      <c r="G177" s="224">
        <v>0.81967213114754101</v>
      </c>
      <c r="H177" s="224">
        <v>1</v>
      </c>
      <c r="I177" s="224">
        <v>0.9285714285714286</v>
      </c>
      <c r="J177" s="224">
        <v>0.8125</v>
      </c>
      <c r="K177" s="224">
        <v>0.82857142857142863</v>
      </c>
      <c r="L177" s="224">
        <v>0.82113821138211385</v>
      </c>
      <c r="M177" s="224">
        <v>0.89393939393939392</v>
      </c>
      <c r="N177" s="224">
        <v>0.76923076923076927</v>
      </c>
      <c r="O177" s="224">
        <v>0.53846153846153844</v>
      </c>
      <c r="P177" s="224">
        <v>0.82222222222222219</v>
      </c>
      <c r="Q177" s="224">
        <v>0.6</v>
      </c>
      <c r="R177" s="74">
        <v>0.66972477064220182</v>
      </c>
      <c r="S177" s="74">
        <v>0.90476190476190477</v>
      </c>
      <c r="T177" s="74">
        <v>0.83783783783783783</v>
      </c>
      <c r="U177" s="74">
        <v>0.96153846153846156</v>
      </c>
      <c r="V177" s="74">
        <v>0.94545454545454544</v>
      </c>
      <c r="W177" s="52"/>
      <c r="X177" s="52"/>
      <c r="Y177" s="52"/>
    </row>
    <row r="178" spans="1:25" s="221" customFormat="1" x14ac:dyDescent="0.25">
      <c r="A178" s="66"/>
      <c r="B178" s="68" t="s">
        <v>16</v>
      </c>
      <c r="C178" s="224">
        <v>0.91304347826086951</v>
      </c>
      <c r="D178" s="224">
        <v>0.9285714285714286</v>
      </c>
      <c r="E178" s="224">
        <v>1</v>
      </c>
      <c r="F178" s="224">
        <v>0.88372093023255816</v>
      </c>
      <c r="G178" s="224">
        <v>0.82481751824817517</v>
      </c>
      <c r="H178" s="224">
        <v>0.9285714285714286</v>
      </c>
      <c r="I178" s="224">
        <v>0.67741935483870963</v>
      </c>
      <c r="J178" s="224">
        <v>0.86956521739130432</v>
      </c>
      <c r="K178" s="224">
        <v>0.72499999999999998</v>
      </c>
      <c r="L178" s="224">
        <v>0.82926829268292679</v>
      </c>
      <c r="M178" s="224">
        <v>0.95121951219512191</v>
      </c>
      <c r="N178" s="224">
        <v>0.84782608695652173</v>
      </c>
      <c r="O178" s="224">
        <v>0.66666666666666663</v>
      </c>
      <c r="P178" s="224">
        <v>0.83050847457627119</v>
      </c>
      <c r="Q178" s="224">
        <v>1</v>
      </c>
      <c r="R178" s="74">
        <v>0.68852459016393441</v>
      </c>
      <c r="S178" s="74">
        <v>0.80769230769230771</v>
      </c>
      <c r="T178" s="74">
        <v>0.77777777777777779</v>
      </c>
      <c r="U178" s="74">
        <v>0.94285714285714284</v>
      </c>
      <c r="V178" s="74">
        <v>0.93846153846153846</v>
      </c>
      <c r="W178" s="52"/>
      <c r="X178" s="52"/>
      <c r="Y178" s="52"/>
    </row>
    <row r="179" spans="1:25" s="221" customFormat="1" x14ac:dyDescent="0.25">
      <c r="A179" s="66"/>
      <c r="B179" s="68" t="s">
        <v>17</v>
      </c>
      <c r="C179" s="224">
        <v>0.96666666666666667</v>
      </c>
      <c r="D179" s="224">
        <v>0.90476190476190477</v>
      </c>
      <c r="E179" s="224">
        <v>0.89855072463768115</v>
      </c>
      <c r="F179" s="224">
        <v>0.90625</v>
      </c>
      <c r="G179" s="224">
        <v>0.79562043795620441</v>
      </c>
      <c r="H179" s="224">
        <v>0.98611111111111116</v>
      </c>
      <c r="I179" s="224">
        <v>0.86363636363636365</v>
      </c>
      <c r="J179" s="224">
        <v>0.77419354838709675</v>
      </c>
      <c r="K179" s="224">
        <v>0.80113636363636365</v>
      </c>
      <c r="L179" s="224">
        <v>0.85505124450951686</v>
      </c>
      <c r="M179" s="224">
        <v>0.94186046511627908</v>
      </c>
      <c r="N179" s="224">
        <v>0.80487804878048785</v>
      </c>
      <c r="O179" s="224">
        <v>0.66666666666666663</v>
      </c>
      <c r="P179" s="224">
        <v>0.88135593220338981</v>
      </c>
      <c r="Q179" s="224">
        <v>0.82352941176470584</v>
      </c>
      <c r="R179" s="74">
        <v>0.84259259259259256</v>
      </c>
      <c r="S179" s="74">
        <v>0.83870967741935487</v>
      </c>
      <c r="T179" s="74">
        <v>0.88636363636363635</v>
      </c>
      <c r="U179" s="74">
        <v>0.91176470588235292</v>
      </c>
      <c r="V179" s="74">
        <v>0.95238095238095233</v>
      </c>
      <c r="W179" s="52"/>
      <c r="X179" s="52"/>
      <c r="Y179" s="52"/>
    </row>
    <row r="180" spans="1:25" s="221" customFormat="1" x14ac:dyDescent="0.25">
      <c r="A180" s="66"/>
      <c r="B180" s="68" t="s">
        <v>18</v>
      </c>
      <c r="C180" s="224">
        <v>0.95454545454545459</v>
      </c>
      <c r="D180" s="224">
        <v>0.8125</v>
      </c>
      <c r="E180" s="224">
        <v>0.96511627906976749</v>
      </c>
      <c r="F180" s="224">
        <v>0.90909090909090906</v>
      </c>
      <c r="G180" s="224">
        <v>0.84732824427480913</v>
      </c>
      <c r="H180" s="224">
        <v>0.93442622950819676</v>
      </c>
      <c r="I180" s="224">
        <v>0.6428571428571429</v>
      </c>
      <c r="J180" s="224">
        <v>0.90476190476190477</v>
      </c>
      <c r="K180" s="224">
        <v>0.82125603864734298</v>
      </c>
      <c r="L180" s="224">
        <v>0.84498480243161089</v>
      </c>
      <c r="M180" s="224">
        <v>0.85106382978723405</v>
      </c>
      <c r="N180" s="224">
        <v>0.78</v>
      </c>
      <c r="O180" s="224">
        <v>0.5714285714285714</v>
      </c>
      <c r="P180" s="224">
        <v>0.76923076923076927</v>
      </c>
      <c r="Q180" s="224">
        <v>0.83333333333333337</v>
      </c>
      <c r="R180" s="74">
        <v>0.81481481481481477</v>
      </c>
      <c r="S180" s="74">
        <v>0.78260869565217395</v>
      </c>
      <c r="T180" s="74">
        <v>0.89473684210526316</v>
      </c>
      <c r="U180" s="74">
        <v>0.91666666666666663</v>
      </c>
      <c r="V180" s="74">
        <v>0.92356687898089174</v>
      </c>
      <c r="W180" s="52"/>
      <c r="X180" s="52"/>
      <c r="Y180" s="52"/>
    </row>
    <row r="181" spans="1:25" s="221" customFormat="1" x14ac:dyDescent="0.25">
      <c r="A181" s="66"/>
      <c r="B181" s="68" t="s">
        <v>19</v>
      </c>
      <c r="C181" s="224">
        <v>0.91666666666666663</v>
      </c>
      <c r="D181" s="224">
        <v>0.74193548387096775</v>
      </c>
      <c r="E181" s="224">
        <v>0.92</v>
      </c>
      <c r="F181" s="224">
        <v>0.8</v>
      </c>
      <c r="G181" s="224">
        <v>0.79194630872483218</v>
      </c>
      <c r="H181" s="224">
        <v>0.95</v>
      </c>
      <c r="I181" s="224">
        <v>0.36842105263157893</v>
      </c>
      <c r="J181" s="224">
        <v>0.69696969696969702</v>
      </c>
      <c r="K181" s="224">
        <v>0.80193236714975846</v>
      </c>
      <c r="L181" s="224">
        <v>0.84429530201342284</v>
      </c>
      <c r="M181" s="224">
        <v>0.76595744680851063</v>
      </c>
      <c r="N181" s="224">
        <v>0.74193548387096775</v>
      </c>
      <c r="O181" s="224">
        <v>0.55000000000000004</v>
      </c>
      <c r="P181" s="224">
        <v>0.79220779220779225</v>
      </c>
      <c r="Q181" s="224">
        <v>0.72727272727272729</v>
      </c>
      <c r="R181" s="74">
        <v>0.84552845528455289</v>
      </c>
      <c r="S181" s="74">
        <v>0.54545454545454541</v>
      </c>
      <c r="T181" s="74">
        <v>0.91666666666666663</v>
      </c>
      <c r="U181" s="74">
        <v>0.97959183673469385</v>
      </c>
      <c r="V181" s="74">
        <v>0.91836734693877553</v>
      </c>
      <c r="W181" s="52"/>
      <c r="X181" s="52"/>
      <c r="Y181" s="52"/>
    </row>
    <row r="182" spans="1:25" s="221" customFormat="1" x14ac:dyDescent="0.25">
      <c r="A182" s="66"/>
      <c r="B182" s="68" t="s">
        <v>20</v>
      </c>
      <c r="C182" s="224">
        <v>0.8214285714285714</v>
      </c>
      <c r="D182" s="224">
        <v>0.83333333333333337</v>
      </c>
      <c r="E182" s="224">
        <v>0.89552238805970152</v>
      </c>
      <c r="F182" s="224">
        <v>0.83870967741935487</v>
      </c>
      <c r="G182" s="224">
        <v>0.72340425531914898</v>
      </c>
      <c r="H182" s="224">
        <v>0.90740740740740744</v>
      </c>
      <c r="I182" s="224">
        <v>0.64</v>
      </c>
      <c r="J182" s="224">
        <v>0.87096774193548387</v>
      </c>
      <c r="K182" s="224">
        <v>0.80392156862745101</v>
      </c>
      <c r="L182" s="224">
        <v>0.81024930747922441</v>
      </c>
      <c r="M182" s="224">
        <v>0.91304347826086951</v>
      </c>
      <c r="N182" s="224">
        <v>0.6470588235294118</v>
      </c>
      <c r="O182" s="224">
        <v>0.58333333333333337</v>
      </c>
      <c r="P182" s="224">
        <v>0.76811594202898548</v>
      </c>
      <c r="Q182" s="224">
        <v>0.875</v>
      </c>
      <c r="R182" s="74">
        <v>0.74285714285714288</v>
      </c>
      <c r="S182" s="74">
        <v>0.84210526315789469</v>
      </c>
      <c r="T182" s="74">
        <v>0.84126984126984128</v>
      </c>
      <c r="U182" s="74">
        <v>0.95238095238095233</v>
      </c>
      <c r="V182" s="74">
        <v>0.89130434782608692</v>
      </c>
      <c r="W182" s="52"/>
      <c r="X182" s="52"/>
      <c r="Y182" s="52"/>
    </row>
    <row r="183" spans="1:25" s="221" customFormat="1" x14ac:dyDescent="0.25">
      <c r="A183" s="66"/>
      <c r="B183" s="68" t="s">
        <v>21</v>
      </c>
      <c r="C183" s="224">
        <v>0.95</v>
      </c>
      <c r="D183" s="224">
        <v>0.84615384615384615</v>
      </c>
      <c r="E183" s="224">
        <v>0.94285714285714284</v>
      </c>
      <c r="F183" s="224">
        <v>0.9</v>
      </c>
      <c r="G183" s="224">
        <v>0.71604938271604934</v>
      </c>
      <c r="H183" s="224">
        <v>0.9375</v>
      </c>
      <c r="I183" s="224">
        <v>0.54545454545454541</v>
      </c>
      <c r="J183" s="224">
        <v>0.80555555555555558</v>
      </c>
      <c r="K183" s="224">
        <v>0.8340807174887892</v>
      </c>
      <c r="L183" s="224">
        <v>0.80148148148148146</v>
      </c>
      <c r="M183" s="224">
        <v>0.90196078431372551</v>
      </c>
      <c r="N183" s="224">
        <v>0.80769230769230771</v>
      </c>
      <c r="O183" s="224">
        <v>0.42857142857142855</v>
      </c>
      <c r="P183" s="224">
        <v>0.77777777777777779</v>
      </c>
      <c r="Q183" s="224">
        <v>0.83333333333333337</v>
      </c>
      <c r="R183" s="74">
        <v>0.7592592592592593</v>
      </c>
      <c r="S183" s="74">
        <v>0.82352941176470584</v>
      </c>
      <c r="T183" s="74">
        <v>0.8666666666666667</v>
      </c>
      <c r="U183" s="74">
        <v>0.94736842105263153</v>
      </c>
      <c r="V183" s="74">
        <v>0.93548387096774188</v>
      </c>
      <c r="W183" s="52"/>
      <c r="X183" s="52"/>
      <c r="Y183" s="52"/>
    </row>
    <row r="184" spans="1:25" s="221" customFormat="1" x14ac:dyDescent="0.25">
      <c r="A184" s="66"/>
      <c r="B184" s="68" t="s">
        <v>22</v>
      </c>
      <c r="C184" s="224">
        <v>0.95652173913043481</v>
      </c>
      <c r="D184" s="224">
        <v>0.875</v>
      </c>
      <c r="E184" s="224">
        <v>0.9726027397260274</v>
      </c>
      <c r="F184" s="224">
        <v>0.97777777777777775</v>
      </c>
      <c r="G184" s="224">
        <v>0.84722222222222221</v>
      </c>
      <c r="H184" s="224">
        <v>0.96078431372549022</v>
      </c>
      <c r="I184" s="224">
        <v>0.5714285714285714</v>
      </c>
      <c r="J184" s="224">
        <v>0.86486486486486491</v>
      </c>
      <c r="K184" s="224">
        <v>0.87939698492462315</v>
      </c>
      <c r="L184" s="224">
        <v>0.81123244929797189</v>
      </c>
      <c r="M184" s="224">
        <v>0.93421052631578949</v>
      </c>
      <c r="N184" s="224">
        <v>0.80487804878048785</v>
      </c>
      <c r="O184" s="224">
        <v>0.5</v>
      </c>
      <c r="P184" s="224">
        <v>0.86764705882352944</v>
      </c>
      <c r="Q184" s="224">
        <v>0.7</v>
      </c>
      <c r="R184" s="74">
        <v>0.84782608695652173</v>
      </c>
      <c r="S184" s="74">
        <v>0.80952380952380953</v>
      </c>
      <c r="T184" s="74">
        <v>0.84</v>
      </c>
      <c r="U184" s="74">
        <v>1</v>
      </c>
      <c r="V184" s="74">
        <v>0.93617021276595747</v>
      </c>
      <c r="W184" s="52"/>
      <c r="X184" s="52"/>
      <c r="Y184" s="52"/>
    </row>
    <row r="185" spans="1:25" s="221" customFormat="1" x14ac:dyDescent="0.25">
      <c r="A185" s="71"/>
      <c r="B185" s="70" t="s">
        <v>23</v>
      </c>
      <c r="C185" s="79">
        <v>0.96153846153846156</v>
      </c>
      <c r="D185" s="79">
        <v>0.75</v>
      </c>
      <c r="E185" s="79">
        <v>0.90909090909090906</v>
      </c>
      <c r="F185" s="79">
        <v>0.88888888888888884</v>
      </c>
      <c r="G185" s="79">
        <v>0.77777777777777779</v>
      </c>
      <c r="H185" s="79">
        <v>0.90163934426229508</v>
      </c>
      <c r="I185" s="79">
        <v>0.57894736842105265</v>
      </c>
      <c r="J185" s="79">
        <v>0.77777777777777779</v>
      </c>
      <c r="K185" s="79">
        <v>0.77941176470588236</v>
      </c>
      <c r="L185" s="79">
        <v>0.81481481481481477</v>
      </c>
      <c r="M185" s="79">
        <v>0.94117647058823528</v>
      </c>
      <c r="N185" s="79">
        <v>0.73684210526315785</v>
      </c>
      <c r="O185" s="79">
        <v>0.5</v>
      </c>
      <c r="P185" s="79">
        <v>0.78260869565217395</v>
      </c>
      <c r="Q185" s="79">
        <v>0.91666666666666663</v>
      </c>
      <c r="R185" s="76">
        <v>0.79365079365079361</v>
      </c>
      <c r="S185" s="76">
        <v>0.72727272727272729</v>
      </c>
      <c r="T185" s="76">
        <v>0.90909090909090906</v>
      </c>
      <c r="U185" s="76">
        <v>0.97674418604651159</v>
      </c>
      <c r="V185" s="76">
        <v>0.9308176100628931</v>
      </c>
      <c r="W185" s="52"/>
      <c r="X185" s="52"/>
      <c r="Y185" s="52"/>
    </row>
    <row r="186" spans="1:25" s="256" customFormat="1" x14ac:dyDescent="0.25">
      <c r="A186" s="73">
        <v>2021</v>
      </c>
      <c r="B186" s="68" t="s">
        <v>12</v>
      </c>
      <c r="C186" s="224">
        <v>0.92</v>
      </c>
      <c r="D186" s="224">
        <v>0.88888888888888884</v>
      </c>
      <c r="E186" s="224">
        <v>0.97979797979797978</v>
      </c>
      <c r="F186" s="224">
        <v>0.90625</v>
      </c>
      <c r="G186" s="224">
        <v>0.80794701986754969</v>
      </c>
      <c r="H186" s="224">
        <v>0.91836734693877553</v>
      </c>
      <c r="I186" s="224">
        <v>0.76923076923076927</v>
      </c>
      <c r="J186" s="224">
        <v>0.75</v>
      </c>
      <c r="K186" s="224">
        <v>0.78680203045685282</v>
      </c>
      <c r="L186" s="224">
        <v>0.79644588045234244</v>
      </c>
      <c r="M186" s="224">
        <v>0.84536082474226804</v>
      </c>
      <c r="N186" s="224">
        <v>0.82926829268292679</v>
      </c>
      <c r="O186" s="224">
        <v>0.44444444444444442</v>
      </c>
      <c r="P186" s="224">
        <v>0.81818181818181823</v>
      </c>
      <c r="Q186" s="224">
        <v>0.90909090909090906</v>
      </c>
      <c r="R186" s="74">
        <v>0.8</v>
      </c>
      <c r="S186" s="74">
        <v>0.76923076923076927</v>
      </c>
      <c r="T186" s="74">
        <v>0.81081081081081086</v>
      </c>
      <c r="U186" s="74">
        <v>0.9</v>
      </c>
      <c r="V186" s="74">
        <v>0.92028985507246375</v>
      </c>
      <c r="W186" s="52"/>
      <c r="X186" s="52"/>
      <c r="Y186" s="52"/>
    </row>
    <row r="187" spans="1:25" s="256" customFormat="1" x14ac:dyDescent="0.25">
      <c r="A187" s="66"/>
      <c r="B187" s="68" t="s">
        <v>13</v>
      </c>
      <c r="C187" s="224">
        <v>0.76</v>
      </c>
      <c r="D187" s="224">
        <v>0.82608695652173914</v>
      </c>
      <c r="E187" s="224">
        <v>0.92207792207792205</v>
      </c>
      <c r="F187" s="224">
        <v>0.89473684210526316</v>
      </c>
      <c r="G187" s="224">
        <v>0.76388888888888884</v>
      </c>
      <c r="H187" s="224">
        <v>0.91111111111111109</v>
      </c>
      <c r="I187" s="224">
        <v>0.6</v>
      </c>
      <c r="J187" s="224">
        <v>0.66666666666666663</v>
      </c>
      <c r="K187" s="224">
        <v>0.79024390243902443</v>
      </c>
      <c r="L187" s="224">
        <v>0.76986754966887416</v>
      </c>
      <c r="M187" s="224">
        <v>0.86486486486486491</v>
      </c>
      <c r="N187" s="224">
        <v>0.76190476190476186</v>
      </c>
      <c r="O187" s="224">
        <v>0.63157894736842102</v>
      </c>
      <c r="P187" s="224">
        <v>0.8571428571428571</v>
      </c>
      <c r="Q187" s="224">
        <v>0.88888888888888884</v>
      </c>
      <c r="R187" s="74">
        <v>0.7583333333333333</v>
      </c>
      <c r="S187" s="74">
        <v>0.72727272727272729</v>
      </c>
      <c r="T187" s="74">
        <v>0.87272727272727268</v>
      </c>
      <c r="U187" s="74">
        <v>1</v>
      </c>
      <c r="V187" s="74">
        <v>0.91791044776119401</v>
      </c>
      <c r="W187" s="52"/>
      <c r="X187" s="52"/>
      <c r="Y187" s="52"/>
    </row>
    <row r="188" spans="1:25" s="256" customFormat="1" x14ac:dyDescent="0.25">
      <c r="A188" s="66"/>
      <c r="B188" s="68" t="s">
        <v>14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74"/>
      <c r="S188" s="74"/>
      <c r="T188" s="74"/>
      <c r="U188" s="74"/>
      <c r="V188" s="74"/>
      <c r="W188" s="52"/>
      <c r="X188" s="52"/>
      <c r="Y188" s="52"/>
    </row>
    <row r="189" spans="1:25" s="256" customFormat="1" x14ac:dyDescent="0.25">
      <c r="A189" s="66"/>
      <c r="B189" s="68" t="s">
        <v>15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74"/>
      <c r="S189" s="74"/>
      <c r="T189" s="74"/>
      <c r="U189" s="74"/>
      <c r="V189" s="74"/>
      <c r="W189" s="52"/>
      <c r="X189" s="52"/>
      <c r="Y189" s="52"/>
    </row>
    <row r="190" spans="1:25" s="256" customFormat="1" x14ac:dyDescent="0.25">
      <c r="A190" s="66"/>
      <c r="B190" s="68" t="s">
        <v>16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74"/>
      <c r="S190" s="74"/>
      <c r="T190" s="74"/>
      <c r="U190" s="74"/>
      <c r="V190" s="74"/>
      <c r="W190" s="52"/>
      <c r="X190" s="52"/>
      <c r="Y190" s="52"/>
    </row>
    <row r="191" spans="1:25" s="256" customFormat="1" x14ac:dyDescent="0.25">
      <c r="A191" s="66"/>
      <c r="B191" s="68" t="s">
        <v>17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74"/>
      <c r="S191" s="74"/>
      <c r="T191" s="74"/>
      <c r="U191" s="74"/>
      <c r="V191" s="74"/>
      <c r="W191" s="52"/>
      <c r="X191" s="52"/>
      <c r="Y191" s="52"/>
    </row>
    <row r="192" spans="1:25" s="256" customFormat="1" x14ac:dyDescent="0.25">
      <c r="A192" s="66"/>
      <c r="B192" s="68" t="s">
        <v>18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74"/>
      <c r="S192" s="74"/>
      <c r="T192" s="74"/>
      <c r="U192" s="74"/>
      <c r="V192" s="74"/>
      <c r="W192" s="52"/>
      <c r="X192" s="52"/>
      <c r="Y192" s="52"/>
    </row>
    <row r="193" spans="1:25" s="256" customFormat="1" x14ac:dyDescent="0.25">
      <c r="A193" s="66"/>
      <c r="B193" s="68" t="s">
        <v>19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74"/>
      <c r="S193" s="74"/>
      <c r="T193" s="74"/>
      <c r="U193" s="74"/>
      <c r="V193" s="74"/>
      <c r="W193" s="52"/>
      <c r="X193" s="52"/>
      <c r="Y193" s="52"/>
    </row>
    <row r="194" spans="1:25" s="256" customFormat="1" x14ac:dyDescent="0.25">
      <c r="A194" s="66"/>
      <c r="B194" s="68" t="s">
        <v>20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74"/>
      <c r="S194" s="74"/>
      <c r="T194" s="74"/>
      <c r="U194" s="74"/>
      <c r="V194" s="74"/>
      <c r="W194" s="52"/>
      <c r="X194" s="52"/>
      <c r="Y194" s="52"/>
    </row>
    <row r="195" spans="1:25" s="256" customFormat="1" x14ac:dyDescent="0.25">
      <c r="A195" s="66"/>
      <c r="B195" s="68" t="s">
        <v>21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74"/>
      <c r="S195" s="74"/>
      <c r="T195" s="74"/>
      <c r="U195" s="74"/>
      <c r="V195" s="74"/>
      <c r="W195" s="52"/>
      <c r="X195" s="52"/>
      <c r="Y195" s="52"/>
    </row>
    <row r="196" spans="1:25" s="256" customFormat="1" x14ac:dyDescent="0.25">
      <c r="A196" s="66"/>
      <c r="B196" s="68" t="s">
        <v>22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74"/>
      <c r="S196" s="74"/>
      <c r="T196" s="74"/>
      <c r="U196" s="74"/>
      <c r="V196" s="74"/>
      <c r="W196" s="52"/>
      <c r="X196" s="52"/>
      <c r="Y196" s="52"/>
    </row>
    <row r="197" spans="1:25" s="256" customFormat="1" x14ac:dyDescent="0.25">
      <c r="A197" s="66"/>
      <c r="B197" s="68" t="s">
        <v>23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74"/>
      <c r="S197" s="74"/>
      <c r="T197" s="74"/>
      <c r="U197" s="74"/>
      <c r="V197" s="74"/>
      <c r="W197" s="52"/>
      <c r="X197" s="52"/>
      <c r="Y197" s="52"/>
    </row>
    <row r="198" spans="1:25" s="202" customFormat="1" ht="30" customHeight="1" x14ac:dyDescent="0.25">
      <c r="A198" s="64" t="s">
        <v>125</v>
      </c>
      <c r="B198" s="65" t="s">
        <v>124</v>
      </c>
      <c r="C198" s="80">
        <v>0.91970802919708028</v>
      </c>
      <c r="D198" s="80">
        <v>0.83507853403141363</v>
      </c>
      <c r="E198" s="80">
        <v>0.96897038081805364</v>
      </c>
      <c r="F198" s="80">
        <v>0.92670157068062831</v>
      </c>
      <c r="G198" s="80">
        <v>0.84336569579288023</v>
      </c>
      <c r="H198" s="80">
        <v>0.9386363636363636</v>
      </c>
      <c r="I198" s="80">
        <v>0.63698630136986301</v>
      </c>
      <c r="J198" s="80">
        <v>0.86434108527131781</v>
      </c>
      <c r="K198" s="80">
        <v>0.83300685602350633</v>
      </c>
      <c r="L198" s="80">
        <v>0.84766661464023729</v>
      </c>
      <c r="M198" s="80">
        <v>0.92972972972972978</v>
      </c>
      <c r="N198" s="80">
        <v>0.79296066252587993</v>
      </c>
      <c r="O198" s="80">
        <v>0.75287356321839083</v>
      </c>
      <c r="P198" s="80">
        <v>0.84650455927051671</v>
      </c>
      <c r="Q198" s="80">
        <v>0.86440677966101698</v>
      </c>
      <c r="R198" s="81">
        <v>0.79207048458149776</v>
      </c>
      <c r="S198" s="81">
        <v>0.87916666666666665</v>
      </c>
      <c r="T198" s="81">
        <v>0.84</v>
      </c>
      <c r="U198" s="81">
        <v>0.95153061224489799</v>
      </c>
      <c r="V198" s="81">
        <v>0.94427710843373491</v>
      </c>
      <c r="W198" s="52"/>
      <c r="X198" s="52"/>
      <c r="Y198" s="52"/>
    </row>
    <row r="199" spans="1:25" s="202" customFormat="1" ht="30" customHeight="1" x14ac:dyDescent="0.25">
      <c r="A199" s="55"/>
      <c r="B199" s="55" t="s">
        <v>48</v>
      </c>
      <c r="C199" s="201">
        <v>0.95121951219512191</v>
      </c>
      <c r="D199" s="201">
        <v>0.82621951219512191</v>
      </c>
      <c r="E199" s="201">
        <v>0.95750708215297453</v>
      </c>
      <c r="F199" s="201">
        <v>0.92836676217765046</v>
      </c>
      <c r="G199" s="201">
        <v>0.82190978324545982</v>
      </c>
      <c r="H199" s="201">
        <v>0.94594594594594594</v>
      </c>
      <c r="I199" s="201">
        <v>0.65</v>
      </c>
      <c r="J199" s="201">
        <v>0.84583333333333333</v>
      </c>
      <c r="K199" s="201">
        <v>0.8611240130051091</v>
      </c>
      <c r="L199" s="201">
        <v>0.84615384615384615</v>
      </c>
      <c r="M199" s="201">
        <v>0.92899408284023666</v>
      </c>
      <c r="N199" s="201">
        <v>0.81380753138075312</v>
      </c>
      <c r="O199" s="201">
        <v>0.72972972972972971</v>
      </c>
      <c r="P199" s="201">
        <v>0.85935085007727974</v>
      </c>
      <c r="Q199" s="75">
        <v>0.8527131782945736</v>
      </c>
      <c r="R199" s="74">
        <v>0.81601903251387786</v>
      </c>
      <c r="S199" s="74">
        <v>0.86585365853658536</v>
      </c>
      <c r="T199" s="74">
        <v>0.87748344370860931</v>
      </c>
      <c r="U199" s="74">
        <v>0.96199524940617576</v>
      </c>
      <c r="V199" s="74">
        <v>0.94561933534743203</v>
      </c>
      <c r="W199" s="52"/>
      <c r="X199" s="52"/>
      <c r="Y199" s="52"/>
    </row>
    <row r="200" spans="1:25" s="212" customFormat="1" ht="30" customHeight="1" x14ac:dyDescent="0.25">
      <c r="A200" s="55"/>
      <c r="B200" s="55" t="s">
        <v>200</v>
      </c>
      <c r="C200" s="201">
        <v>0.89338235294117652</v>
      </c>
      <c r="D200" s="201">
        <v>0.7983425414364641</v>
      </c>
      <c r="E200" s="201">
        <v>0.9526627218934911</v>
      </c>
      <c r="F200" s="201">
        <v>0.88983050847457623</v>
      </c>
      <c r="G200" s="201">
        <v>0.82483889865260696</v>
      </c>
      <c r="H200" s="201">
        <v>0.932475884244373</v>
      </c>
      <c r="I200" s="201">
        <v>0.5436893203883495</v>
      </c>
      <c r="J200" s="201">
        <v>0.85542168674698793</v>
      </c>
      <c r="K200" s="201">
        <v>0.8533622559652928</v>
      </c>
      <c r="L200" s="201">
        <v>0.8405003909304144</v>
      </c>
      <c r="M200" s="201">
        <v>0.92521367521367526</v>
      </c>
      <c r="N200" s="201">
        <v>0.82340425531914896</v>
      </c>
      <c r="O200" s="201">
        <v>0.68786127167630062</v>
      </c>
      <c r="P200" s="201">
        <v>0.88035450516986702</v>
      </c>
      <c r="Q200" s="75">
        <v>0.83471074380165289</v>
      </c>
      <c r="R200" s="74">
        <v>0.83133493205435649</v>
      </c>
      <c r="S200" s="74">
        <v>0.80836236933797911</v>
      </c>
      <c r="T200" s="74">
        <v>0.85081967213114751</v>
      </c>
      <c r="U200" s="74">
        <v>0.9508928571428571</v>
      </c>
      <c r="V200" s="74">
        <v>0.93635077793493637</v>
      </c>
      <c r="W200" s="52"/>
      <c r="X200" s="52"/>
      <c r="Y200" s="52"/>
    </row>
    <row r="201" spans="1:25" s="233" customFormat="1" ht="30" customHeight="1" x14ac:dyDescent="0.25">
      <c r="A201" s="55"/>
      <c r="B201" s="55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75"/>
      <c r="R201" s="74"/>
      <c r="S201" s="74"/>
      <c r="T201" s="74"/>
      <c r="U201" s="74"/>
      <c r="V201" s="74"/>
      <c r="W201" s="52"/>
      <c r="X201" s="52"/>
      <c r="Y201" s="52"/>
    </row>
    <row r="202" spans="1:25" s="202" customFormat="1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6"/>
      <c r="T202" s="56"/>
      <c r="U202" s="56"/>
      <c r="V202" s="56"/>
      <c r="W202" s="52"/>
      <c r="X202" s="52"/>
      <c r="Y202" s="52"/>
    </row>
    <row r="203" spans="1:25" s="17" customFormat="1" ht="20.100000000000001" customHeight="1" x14ac:dyDescent="0.25">
      <c r="A203" s="226" t="s">
        <v>102</v>
      </c>
      <c r="B203" s="227"/>
      <c r="C203" s="227" t="s">
        <v>103</v>
      </c>
      <c r="D203" s="227" t="s">
        <v>104</v>
      </c>
      <c r="E203" s="227" t="s">
        <v>105</v>
      </c>
      <c r="F203" s="227" t="s">
        <v>236</v>
      </c>
      <c r="G203" s="227" t="s">
        <v>106</v>
      </c>
      <c r="H203" s="227" t="s">
        <v>107</v>
      </c>
      <c r="I203" s="227" t="s">
        <v>108</v>
      </c>
      <c r="J203" s="227" t="s">
        <v>109</v>
      </c>
      <c r="K203" s="227" t="s">
        <v>110</v>
      </c>
      <c r="L203" s="228" t="s">
        <v>111</v>
      </c>
      <c r="M203" s="228" t="s">
        <v>123</v>
      </c>
      <c r="N203" s="228" t="s">
        <v>112</v>
      </c>
      <c r="O203" s="228" t="s">
        <v>113</v>
      </c>
      <c r="P203" s="228" t="s">
        <v>114</v>
      </c>
      <c r="Q203" s="228" t="s">
        <v>115</v>
      </c>
      <c r="R203" s="228" t="s">
        <v>116</v>
      </c>
      <c r="S203" s="228" t="s">
        <v>117</v>
      </c>
      <c r="T203" s="228" t="s">
        <v>118</v>
      </c>
      <c r="U203" s="228" t="s">
        <v>119</v>
      </c>
      <c r="V203" s="228" t="s">
        <v>120</v>
      </c>
      <c r="W203" s="18"/>
      <c r="X203" s="18"/>
      <c r="Y203" s="18"/>
    </row>
    <row r="204" spans="1:25" s="202" customFormat="1" hidden="1" x14ac:dyDescent="0.25">
      <c r="A204" s="57" t="s">
        <v>11</v>
      </c>
      <c r="B204" s="58" t="s">
        <v>12</v>
      </c>
      <c r="C204" s="74">
        <v>0.93333333333333335</v>
      </c>
      <c r="D204" s="74">
        <v>0.64</v>
      </c>
      <c r="E204" s="74">
        <v>0.7142857142857143</v>
      </c>
      <c r="F204" s="74">
        <v>0.8666666666666667</v>
      </c>
      <c r="G204" s="74">
        <v>0.84745762711864403</v>
      </c>
      <c r="H204" s="74">
        <v>0.9035916824196597</v>
      </c>
      <c r="I204" s="74">
        <v>0.88888888888888884</v>
      </c>
      <c r="J204" s="74">
        <v>0.93023255813953487</v>
      </c>
      <c r="K204" s="74">
        <v>0.77272727272727271</v>
      </c>
      <c r="L204" s="74">
        <v>0.6470588235294118</v>
      </c>
      <c r="M204" s="74">
        <v>0.86206896551724133</v>
      </c>
      <c r="N204" s="74">
        <v>0.8666666666666667</v>
      </c>
      <c r="O204" s="74">
        <v>0.97560975609756095</v>
      </c>
      <c r="P204" s="74">
        <v>0.91891891891891897</v>
      </c>
      <c r="Q204" s="74">
        <v>0.93258426966292129</v>
      </c>
      <c r="R204" s="74">
        <v>0.91891891891891897</v>
      </c>
      <c r="S204" s="74">
        <v>0.94117647058823528</v>
      </c>
      <c r="T204" s="74">
        <v>0.88888888888888884</v>
      </c>
      <c r="U204" s="74">
        <v>1</v>
      </c>
      <c r="V204" s="74">
        <v>0.859375</v>
      </c>
      <c r="W204" s="52"/>
      <c r="X204" s="52"/>
      <c r="Y204" s="52"/>
    </row>
    <row r="205" spans="1:25" s="202" customFormat="1" hidden="1" x14ac:dyDescent="0.25">
      <c r="A205" s="57"/>
      <c r="B205" s="58" t="s">
        <v>13</v>
      </c>
      <c r="C205" s="74">
        <v>0.95</v>
      </c>
      <c r="D205" s="74">
        <v>0.96</v>
      </c>
      <c r="E205" s="74">
        <v>1</v>
      </c>
      <c r="F205" s="74">
        <v>1</v>
      </c>
      <c r="G205" s="74">
        <v>0.84615384615384615</v>
      </c>
      <c r="H205" s="74">
        <v>0.83741648106904232</v>
      </c>
      <c r="I205" s="74">
        <v>0.94736842105263153</v>
      </c>
      <c r="J205" s="74">
        <v>0.90909090909090906</v>
      </c>
      <c r="K205" s="74">
        <v>0.75</v>
      </c>
      <c r="L205" s="74">
        <v>0.66666666666666663</v>
      </c>
      <c r="M205" s="74">
        <v>0.88461538461538458</v>
      </c>
      <c r="N205" s="74">
        <v>0.94117647058823528</v>
      </c>
      <c r="O205" s="74">
        <v>0.94594594594594594</v>
      </c>
      <c r="P205" s="74">
        <v>0.875</v>
      </c>
      <c r="Q205" s="74">
        <v>0.91428571428571426</v>
      </c>
      <c r="R205" s="74">
        <v>0.90909090909090906</v>
      </c>
      <c r="S205" s="74">
        <v>0.8</v>
      </c>
      <c r="T205" s="74">
        <v>0.93333333333333335</v>
      </c>
      <c r="U205" s="74">
        <v>1</v>
      </c>
      <c r="V205" s="74">
        <v>0.88095238095238093</v>
      </c>
      <c r="W205" s="52"/>
      <c r="X205" s="52"/>
      <c r="Y205" s="52"/>
    </row>
    <row r="206" spans="1:25" s="202" customFormat="1" hidden="1" x14ac:dyDescent="0.25">
      <c r="A206" s="57"/>
      <c r="B206" s="58" t="s">
        <v>14</v>
      </c>
      <c r="C206" s="74">
        <v>0.77777777777777779</v>
      </c>
      <c r="D206" s="74">
        <v>0.625</v>
      </c>
      <c r="E206" s="74">
        <v>1</v>
      </c>
      <c r="F206" s="74">
        <v>0.90909090909090906</v>
      </c>
      <c r="G206" s="74">
        <v>0.86842105263157898</v>
      </c>
      <c r="H206" s="74">
        <v>0.90105263157894733</v>
      </c>
      <c r="I206" s="74">
        <v>0.92</v>
      </c>
      <c r="J206" s="74">
        <v>0.92307692307692313</v>
      </c>
      <c r="K206" s="74">
        <v>0.5</v>
      </c>
      <c r="L206" s="74">
        <v>0.72222222222222221</v>
      </c>
      <c r="M206" s="74">
        <v>0.92307692307692313</v>
      </c>
      <c r="N206" s="74">
        <v>0.8666666666666667</v>
      </c>
      <c r="O206" s="74">
        <v>0.84615384615384615</v>
      </c>
      <c r="P206" s="74">
        <v>1</v>
      </c>
      <c r="Q206" s="74">
        <v>0.84337349397590367</v>
      </c>
      <c r="R206" s="74">
        <v>1</v>
      </c>
      <c r="S206" s="74">
        <v>0.96</v>
      </c>
      <c r="T206" s="74">
        <v>0.90909090909090906</v>
      </c>
      <c r="U206" s="74">
        <v>0.875</v>
      </c>
      <c r="V206" s="74">
        <v>0.88983050847457623</v>
      </c>
      <c r="W206" s="52"/>
      <c r="X206" s="52"/>
      <c r="Y206" s="52"/>
    </row>
    <row r="207" spans="1:25" s="202" customFormat="1" hidden="1" x14ac:dyDescent="0.25">
      <c r="A207" s="57"/>
      <c r="B207" s="58" t="s">
        <v>15</v>
      </c>
      <c r="C207" s="74">
        <v>0.88888888888888884</v>
      </c>
      <c r="D207" s="74">
        <v>0.73913043478260865</v>
      </c>
      <c r="E207" s="74">
        <v>0.84615384615384615</v>
      </c>
      <c r="F207" s="74">
        <v>1</v>
      </c>
      <c r="G207" s="74">
        <v>0.81081081081081086</v>
      </c>
      <c r="H207" s="74">
        <v>0.908675799086758</v>
      </c>
      <c r="I207" s="74">
        <v>0.93333333333333335</v>
      </c>
      <c r="J207" s="74">
        <v>0.91891891891891897</v>
      </c>
      <c r="K207" s="74">
        <v>0.9285714285714286</v>
      </c>
      <c r="L207" s="74">
        <v>0.65384615384615385</v>
      </c>
      <c r="M207" s="74">
        <v>0.9</v>
      </c>
      <c r="N207" s="74">
        <v>1</v>
      </c>
      <c r="O207" s="74">
        <v>0.97058823529411764</v>
      </c>
      <c r="P207" s="74">
        <v>1</v>
      </c>
      <c r="Q207" s="74">
        <v>0.96721311475409832</v>
      </c>
      <c r="R207" s="74">
        <v>1</v>
      </c>
      <c r="S207" s="74">
        <v>0.92307692307692313</v>
      </c>
      <c r="T207" s="74">
        <v>1</v>
      </c>
      <c r="U207" s="74">
        <v>1</v>
      </c>
      <c r="V207" s="74">
        <v>0.91379310344827591</v>
      </c>
      <c r="W207" s="52"/>
      <c r="X207" s="52"/>
      <c r="Y207" s="52"/>
    </row>
    <row r="208" spans="1:25" s="202" customFormat="1" hidden="1" x14ac:dyDescent="0.25">
      <c r="A208" s="57"/>
      <c r="B208" s="58" t="s">
        <v>16</v>
      </c>
      <c r="C208" s="74">
        <v>0.94444444444444442</v>
      </c>
      <c r="D208" s="74">
        <v>0.625</v>
      </c>
      <c r="E208" s="74">
        <v>1</v>
      </c>
      <c r="F208" s="74">
        <v>1</v>
      </c>
      <c r="G208" s="74">
        <v>0.88636363636363635</v>
      </c>
      <c r="H208" s="74">
        <v>0.92413793103448272</v>
      </c>
      <c r="I208" s="74">
        <v>0.8666666666666667</v>
      </c>
      <c r="J208" s="74">
        <v>1</v>
      </c>
      <c r="K208" s="74">
        <v>0.94444444444444442</v>
      </c>
      <c r="L208" s="74">
        <v>0.72972972972972971</v>
      </c>
      <c r="M208" s="74">
        <v>0.84</v>
      </c>
      <c r="N208" s="74">
        <v>0.9</v>
      </c>
      <c r="O208" s="74">
        <v>0.86486486486486491</v>
      </c>
      <c r="P208" s="74">
        <v>0.88888888888888884</v>
      </c>
      <c r="Q208" s="74">
        <v>0.90109890109890112</v>
      </c>
      <c r="R208" s="74">
        <v>0.90625</v>
      </c>
      <c r="S208" s="74">
        <v>1</v>
      </c>
      <c r="T208" s="74">
        <v>1</v>
      </c>
      <c r="U208" s="74">
        <v>1</v>
      </c>
      <c r="V208" s="74">
        <v>0.90265486725663713</v>
      </c>
      <c r="W208" s="52"/>
      <c r="X208" s="52"/>
      <c r="Y208" s="52"/>
    </row>
    <row r="209" spans="1:25" s="202" customFormat="1" hidden="1" x14ac:dyDescent="0.25">
      <c r="A209" s="57"/>
      <c r="B209" s="58" t="s">
        <v>17</v>
      </c>
      <c r="C209" s="74">
        <v>0.82352941176470584</v>
      </c>
      <c r="D209" s="74">
        <v>0.72222222222222221</v>
      </c>
      <c r="E209" s="74">
        <v>0.9375</v>
      </c>
      <c r="F209" s="74">
        <v>0.76923076923076927</v>
      </c>
      <c r="G209" s="74">
        <v>0.83783783783783783</v>
      </c>
      <c r="H209" s="74">
        <v>0.88114754098360659</v>
      </c>
      <c r="I209" s="74">
        <v>0.92307692307692313</v>
      </c>
      <c r="J209" s="74">
        <v>0.95454545454545459</v>
      </c>
      <c r="K209" s="74">
        <v>0.66666666666666663</v>
      </c>
      <c r="L209" s="74">
        <v>0.72972972972972971</v>
      </c>
      <c r="M209" s="74">
        <v>0.96153846153846156</v>
      </c>
      <c r="N209" s="74">
        <v>0.8666666666666667</v>
      </c>
      <c r="O209" s="74">
        <v>0.97674418604651159</v>
      </c>
      <c r="P209" s="74">
        <v>0.80952380952380953</v>
      </c>
      <c r="Q209" s="74">
        <v>0.92105263157894735</v>
      </c>
      <c r="R209" s="74">
        <v>0.96153846153846156</v>
      </c>
      <c r="S209" s="74">
        <v>0.95652173913043481</v>
      </c>
      <c r="T209" s="74">
        <v>0.96</v>
      </c>
      <c r="U209" s="74">
        <v>1</v>
      </c>
      <c r="V209" s="74">
        <v>0.93548387096774188</v>
      </c>
      <c r="W209" s="52"/>
      <c r="X209" s="52"/>
      <c r="Y209" s="52"/>
    </row>
    <row r="210" spans="1:25" s="202" customFormat="1" hidden="1" x14ac:dyDescent="0.25">
      <c r="A210" s="57"/>
      <c r="B210" s="58" t="s">
        <v>18</v>
      </c>
      <c r="C210" s="74">
        <v>0.95652173913043481</v>
      </c>
      <c r="D210" s="74">
        <v>0.82608695652173914</v>
      </c>
      <c r="E210" s="74">
        <v>0.66666666666666663</v>
      </c>
      <c r="F210" s="74">
        <v>1</v>
      </c>
      <c r="G210" s="74">
        <v>0.83018867924528306</v>
      </c>
      <c r="H210" s="74">
        <v>0.89838337182448036</v>
      </c>
      <c r="I210" s="74">
        <v>1</v>
      </c>
      <c r="J210" s="74">
        <v>0.9285714285714286</v>
      </c>
      <c r="K210" s="74">
        <v>0.68181818181818177</v>
      </c>
      <c r="L210" s="74">
        <v>0.66666666666666663</v>
      </c>
      <c r="M210" s="74">
        <v>0.95454545454545459</v>
      </c>
      <c r="N210" s="74">
        <v>0.8125</v>
      </c>
      <c r="O210" s="74">
        <v>0.97872340425531912</v>
      </c>
      <c r="P210" s="74">
        <v>0.93333333333333335</v>
      </c>
      <c r="Q210" s="74">
        <v>0.90243902439024393</v>
      </c>
      <c r="R210" s="74">
        <v>0.9</v>
      </c>
      <c r="S210" s="74">
        <v>0.89655172413793105</v>
      </c>
      <c r="T210" s="74">
        <v>0.875</v>
      </c>
      <c r="U210" s="74">
        <v>0.93333333333333335</v>
      </c>
      <c r="V210" s="74">
        <v>0.91666666666666663</v>
      </c>
      <c r="W210" s="52"/>
      <c r="X210" s="52"/>
      <c r="Y210" s="52"/>
    </row>
    <row r="211" spans="1:25" s="202" customFormat="1" hidden="1" x14ac:dyDescent="0.25">
      <c r="A211" s="57"/>
      <c r="B211" s="58" t="s">
        <v>19</v>
      </c>
      <c r="C211" s="74">
        <v>0.86363636363636365</v>
      </c>
      <c r="D211" s="74">
        <v>0.6785714285714286</v>
      </c>
      <c r="E211" s="74">
        <v>0.94117647058823528</v>
      </c>
      <c r="F211" s="74">
        <v>0.66666666666666663</v>
      </c>
      <c r="G211" s="74">
        <v>0.75</v>
      </c>
      <c r="H211" s="74">
        <v>0.90046296296296291</v>
      </c>
      <c r="I211" s="74">
        <v>0.88235294117647056</v>
      </c>
      <c r="J211" s="74">
        <v>1</v>
      </c>
      <c r="K211" s="74">
        <v>0.8</v>
      </c>
      <c r="L211" s="74">
        <v>0.73529411764705888</v>
      </c>
      <c r="M211" s="74">
        <v>1</v>
      </c>
      <c r="N211" s="74">
        <v>0.8125</v>
      </c>
      <c r="O211" s="74">
        <v>0.82499999999999996</v>
      </c>
      <c r="P211" s="74">
        <v>0.93333333333333335</v>
      </c>
      <c r="Q211" s="74">
        <v>0.9452054794520548</v>
      </c>
      <c r="R211" s="74">
        <v>0.84615384615384615</v>
      </c>
      <c r="S211" s="74">
        <v>0.95833333333333337</v>
      </c>
      <c r="T211" s="74">
        <v>0.8571428571428571</v>
      </c>
      <c r="U211" s="74">
        <v>0.83333333333333337</v>
      </c>
      <c r="V211" s="74">
        <v>0.91</v>
      </c>
      <c r="W211" s="52"/>
      <c r="X211" s="52"/>
      <c r="Y211" s="52"/>
    </row>
    <row r="212" spans="1:25" s="202" customFormat="1" hidden="1" x14ac:dyDescent="0.25">
      <c r="A212" s="57"/>
      <c r="B212" s="58" t="s">
        <v>20</v>
      </c>
      <c r="C212" s="74">
        <v>0.86363636363636365</v>
      </c>
      <c r="D212" s="74">
        <v>0.83333333333333337</v>
      </c>
      <c r="E212" s="74">
        <v>1</v>
      </c>
      <c r="F212" s="74">
        <v>1</v>
      </c>
      <c r="G212" s="74">
        <v>0.88372093023255816</v>
      </c>
      <c r="H212" s="74">
        <v>0.89416846652267823</v>
      </c>
      <c r="I212" s="74">
        <v>0.9375</v>
      </c>
      <c r="J212" s="74">
        <v>0.94444444444444442</v>
      </c>
      <c r="K212" s="74">
        <v>0.94117647058823528</v>
      </c>
      <c r="L212" s="74">
        <v>0.73333333333333328</v>
      </c>
      <c r="M212" s="74">
        <v>0.9</v>
      </c>
      <c r="N212" s="74">
        <v>0.9</v>
      </c>
      <c r="O212" s="74">
        <v>0.97142857142857142</v>
      </c>
      <c r="P212" s="74">
        <v>0.92307692307692313</v>
      </c>
      <c r="Q212" s="74">
        <v>0.92307692307692313</v>
      </c>
      <c r="R212" s="74">
        <v>0.88461538461538458</v>
      </c>
      <c r="S212" s="74">
        <v>1</v>
      </c>
      <c r="T212" s="74">
        <v>0.94736842105263153</v>
      </c>
      <c r="U212" s="74">
        <v>1</v>
      </c>
      <c r="V212" s="74">
        <v>0.87878787878787878</v>
      </c>
      <c r="W212" s="52"/>
      <c r="X212" s="52"/>
      <c r="Y212" s="52"/>
    </row>
    <row r="213" spans="1:25" s="202" customFormat="1" hidden="1" x14ac:dyDescent="0.25">
      <c r="A213" s="57"/>
      <c r="B213" s="58" t="s">
        <v>21</v>
      </c>
      <c r="C213" s="74">
        <v>0.8571428571428571</v>
      </c>
      <c r="D213" s="74">
        <v>0.69565217391304346</v>
      </c>
      <c r="E213" s="74">
        <v>0.77777777777777779</v>
      </c>
      <c r="F213" s="74">
        <v>0.8</v>
      </c>
      <c r="G213" s="74">
        <v>0.86842105263157898</v>
      </c>
      <c r="H213" s="74">
        <v>0.87840670859538783</v>
      </c>
      <c r="I213" s="74">
        <v>0.9375</v>
      </c>
      <c r="J213" s="74">
        <v>0.8571428571428571</v>
      </c>
      <c r="K213" s="74">
        <v>0.7857142857142857</v>
      </c>
      <c r="L213" s="74">
        <v>0.61764705882352944</v>
      </c>
      <c r="M213" s="74">
        <v>0.94736842105263153</v>
      </c>
      <c r="N213" s="74">
        <v>0.9</v>
      </c>
      <c r="O213" s="74">
        <v>0.8571428571428571</v>
      </c>
      <c r="P213" s="74">
        <v>0.95238095238095233</v>
      </c>
      <c r="Q213" s="74">
        <v>0.94805194805194803</v>
      </c>
      <c r="R213" s="74">
        <v>1</v>
      </c>
      <c r="S213" s="74">
        <v>0.88</v>
      </c>
      <c r="T213" s="74">
        <v>0.9285714285714286</v>
      </c>
      <c r="U213" s="74">
        <v>1</v>
      </c>
      <c r="V213" s="74">
        <v>0.9375</v>
      </c>
      <c r="W213" s="52"/>
      <c r="X213" s="52"/>
      <c r="Y213" s="52"/>
    </row>
    <row r="214" spans="1:25" s="202" customFormat="1" hidden="1" x14ac:dyDescent="0.25">
      <c r="A214" s="57"/>
      <c r="B214" s="58" t="s">
        <v>22</v>
      </c>
      <c r="C214" s="74">
        <v>1</v>
      </c>
      <c r="D214" s="74">
        <v>0.77777777777777779</v>
      </c>
      <c r="E214" s="74">
        <v>0.88888888888888884</v>
      </c>
      <c r="F214" s="74">
        <v>1</v>
      </c>
      <c r="G214" s="74">
        <v>0.80555555555555558</v>
      </c>
      <c r="H214" s="74">
        <v>0.89347826086956517</v>
      </c>
      <c r="I214" s="74">
        <v>0.94736842105263153</v>
      </c>
      <c r="J214" s="74">
        <v>0.90909090909090906</v>
      </c>
      <c r="K214" s="74">
        <v>0.73913043478260865</v>
      </c>
      <c r="L214" s="74">
        <v>0.63157894736842102</v>
      </c>
      <c r="M214" s="74">
        <v>1</v>
      </c>
      <c r="N214" s="74">
        <v>1</v>
      </c>
      <c r="O214" s="74">
        <v>0.89473684210526316</v>
      </c>
      <c r="P214" s="74">
        <v>0.82608695652173914</v>
      </c>
      <c r="Q214" s="74">
        <v>0.89534883720930236</v>
      </c>
      <c r="R214" s="74">
        <v>0.88235294117647056</v>
      </c>
      <c r="S214" s="74">
        <v>0.91666666666666663</v>
      </c>
      <c r="T214" s="74">
        <v>1</v>
      </c>
      <c r="U214" s="74">
        <v>0.88235294117647056</v>
      </c>
      <c r="V214" s="74">
        <v>0.89795918367346939</v>
      </c>
      <c r="W214" s="52"/>
      <c r="X214" s="52"/>
      <c r="Y214" s="52"/>
    </row>
    <row r="215" spans="1:25" s="202" customFormat="1" hidden="1" x14ac:dyDescent="0.25">
      <c r="A215" s="59"/>
      <c r="B215" s="60" t="s">
        <v>23</v>
      </c>
      <c r="C215" s="76">
        <v>0.88888888888888884</v>
      </c>
      <c r="D215" s="76">
        <v>0.66666666666666663</v>
      </c>
      <c r="E215" s="76">
        <v>0.82608695652173914</v>
      </c>
      <c r="F215" s="76">
        <v>0.77777777777777779</v>
      </c>
      <c r="G215" s="76">
        <v>0.81578947368421051</v>
      </c>
      <c r="H215" s="76">
        <v>0.87252747252747254</v>
      </c>
      <c r="I215" s="76">
        <v>0.75</v>
      </c>
      <c r="J215" s="76">
        <v>0.89473684210526316</v>
      </c>
      <c r="K215" s="76">
        <v>0.84210526315789469</v>
      </c>
      <c r="L215" s="76">
        <v>0.63636363636363635</v>
      </c>
      <c r="M215" s="76">
        <v>0.8571428571428571</v>
      </c>
      <c r="N215" s="76">
        <v>0.82352941176470584</v>
      </c>
      <c r="O215" s="76">
        <v>0.9285714285714286</v>
      </c>
      <c r="P215" s="76">
        <v>0.83333333333333337</v>
      </c>
      <c r="Q215" s="76">
        <v>0.88095238095238093</v>
      </c>
      <c r="R215" s="74">
        <v>0.9285714285714286</v>
      </c>
      <c r="S215" s="74">
        <v>0.875</v>
      </c>
      <c r="T215" s="74">
        <v>0.85</v>
      </c>
      <c r="U215" s="74">
        <v>1</v>
      </c>
      <c r="V215" s="74">
        <v>0.86486486486486491</v>
      </c>
      <c r="W215" s="52"/>
      <c r="X215" s="52"/>
      <c r="Y215" s="52"/>
    </row>
    <row r="216" spans="1:25" s="202" customFormat="1" hidden="1" x14ac:dyDescent="0.25">
      <c r="A216" s="57" t="s">
        <v>24</v>
      </c>
      <c r="B216" s="58" t="s">
        <v>12</v>
      </c>
      <c r="C216" s="74">
        <v>0.875</v>
      </c>
      <c r="D216" s="74">
        <v>0.76</v>
      </c>
      <c r="E216" s="74">
        <v>0.93333333333333335</v>
      </c>
      <c r="F216" s="74">
        <v>0.81818181818181823</v>
      </c>
      <c r="G216" s="74">
        <v>0.70909090909090911</v>
      </c>
      <c r="H216" s="74">
        <v>0.81992337164750961</v>
      </c>
      <c r="I216" s="74">
        <v>0.84210526315789469</v>
      </c>
      <c r="J216" s="74">
        <v>0.89189189189189189</v>
      </c>
      <c r="K216" s="74">
        <v>0.54545454545454541</v>
      </c>
      <c r="L216" s="74">
        <v>0.5</v>
      </c>
      <c r="M216" s="74">
        <v>0.82608695652173914</v>
      </c>
      <c r="N216" s="74">
        <v>0.90909090909090906</v>
      </c>
      <c r="O216" s="74">
        <v>0.85</v>
      </c>
      <c r="P216" s="74">
        <v>0.76923076923076927</v>
      </c>
      <c r="Q216" s="74">
        <v>0.8928571428571429</v>
      </c>
      <c r="R216" s="77">
        <v>0.89473684210526316</v>
      </c>
      <c r="S216" s="77">
        <v>0.82352941176470584</v>
      </c>
      <c r="T216" s="77">
        <v>0.88235294117647056</v>
      </c>
      <c r="U216" s="77">
        <v>0.9</v>
      </c>
      <c r="V216" s="77">
        <v>0.88741721854304634</v>
      </c>
      <c r="W216" s="52"/>
      <c r="X216" s="52"/>
      <c r="Y216" s="52"/>
    </row>
    <row r="217" spans="1:25" s="202" customFormat="1" hidden="1" x14ac:dyDescent="0.25">
      <c r="A217" s="57"/>
      <c r="B217" s="58" t="s">
        <v>13</v>
      </c>
      <c r="C217" s="74">
        <v>1</v>
      </c>
      <c r="D217" s="74">
        <v>0.90322580645161288</v>
      </c>
      <c r="E217" s="74">
        <v>0.84615384615384615</v>
      </c>
      <c r="F217" s="74">
        <v>0.7857142857142857</v>
      </c>
      <c r="G217" s="74">
        <v>0.85</v>
      </c>
      <c r="H217" s="74">
        <v>0.82275711159737419</v>
      </c>
      <c r="I217" s="74">
        <v>0.95</v>
      </c>
      <c r="J217" s="74">
        <v>0.8666666666666667</v>
      </c>
      <c r="K217" s="74">
        <v>0.88461538461538458</v>
      </c>
      <c r="L217" s="74">
        <v>0.7142857142857143</v>
      </c>
      <c r="M217" s="74">
        <v>0.82608695652173914</v>
      </c>
      <c r="N217" s="74">
        <v>0.75</v>
      </c>
      <c r="O217" s="74">
        <v>0.93617021276595747</v>
      </c>
      <c r="P217" s="74">
        <v>0.79411764705882348</v>
      </c>
      <c r="Q217" s="74">
        <v>0.8571428571428571</v>
      </c>
      <c r="R217" s="74">
        <v>0.82352941176470584</v>
      </c>
      <c r="S217" s="74">
        <v>0.66666666666666663</v>
      </c>
      <c r="T217" s="74">
        <v>0.88235294117647056</v>
      </c>
      <c r="U217" s="74">
        <v>1</v>
      </c>
      <c r="V217" s="74">
        <v>0.86324786324786329</v>
      </c>
      <c r="W217" s="52"/>
      <c r="X217" s="52"/>
      <c r="Y217" s="52"/>
    </row>
    <row r="218" spans="1:25" s="202" customFormat="1" hidden="1" x14ac:dyDescent="0.25">
      <c r="A218" s="57"/>
      <c r="B218" s="58" t="s">
        <v>14</v>
      </c>
      <c r="C218" s="74">
        <v>1</v>
      </c>
      <c r="D218" s="74">
        <v>0.86363636363636365</v>
      </c>
      <c r="E218" s="74">
        <v>0.8125</v>
      </c>
      <c r="F218" s="74">
        <v>1</v>
      </c>
      <c r="G218" s="74">
        <v>0.81081081081081086</v>
      </c>
      <c r="H218" s="74">
        <v>0.81541582150101422</v>
      </c>
      <c r="I218" s="74">
        <v>1</v>
      </c>
      <c r="J218" s="74">
        <v>0.82608695652173914</v>
      </c>
      <c r="K218" s="74">
        <v>0.64</v>
      </c>
      <c r="L218" s="74">
        <v>0.8</v>
      </c>
      <c r="M218" s="74">
        <v>0.88461538461538458</v>
      </c>
      <c r="N218" s="74">
        <v>0.88888888888888884</v>
      </c>
      <c r="O218" s="74">
        <v>0.78260869565217395</v>
      </c>
      <c r="P218" s="74">
        <v>0.95238095238095233</v>
      </c>
      <c r="Q218" s="74">
        <v>0.90476190476190477</v>
      </c>
      <c r="R218" s="74">
        <v>0.83333333333333337</v>
      </c>
      <c r="S218" s="74">
        <v>0.96666666666666667</v>
      </c>
      <c r="T218" s="74">
        <v>0.875</v>
      </c>
      <c r="U218" s="74">
        <v>1</v>
      </c>
      <c r="V218" s="74">
        <v>0.90090090090090091</v>
      </c>
      <c r="W218" s="52"/>
      <c r="X218" s="52"/>
      <c r="Y218" s="52"/>
    </row>
    <row r="219" spans="1:25" s="202" customFormat="1" hidden="1" x14ac:dyDescent="0.25">
      <c r="A219" s="57"/>
      <c r="B219" s="58" t="s">
        <v>15</v>
      </c>
      <c r="C219" s="74">
        <v>0.9375</v>
      </c>
      <c r="D219" s="74">
        <v>0.94444444444444442</v>
      </c>
      <c r="E219" s="74">
        <v>0.9375</v>
      </c>
      <c r="F219" s="74">
        <v>1</v>
      </c>
      <c r="G219" s="74">
        <v>0.83333333333333337</v>
      </c>
      <c r="H219" s="74">
        <v>0.88803088803088803</v>
      </c>
      <c r="I219" s="74">
        <v>0.86363636363636365</v>
      </c>
      <c r="J219" s="74">
        <v>0.88</v>
      </c>
      <c r="K219" s="74">
        <v>0.68181818181818177</v>
      </c>
      <c r="L219" s="74">
        <v>0.68181818181818177</v>
      </c>
      <c r="M219" s="74">
        <v>0.92592592592592593</v>
      </c>
      <c r="N219" s="74">
        <v>0.7</v>
      </c>
      <c r="O219" s="74">
        <v>0.94736842105263153</v>
      </c>
      <c r="P219" s="74">
        <v>0.89473684210526316</v>
      </c>
      <c r="Q219" s="74">
        <v>0.94174757281553401</v>
      </c>
      <c r="R219" s="74">
        <v>1</v>
      </c>
      <c r="S219" s="74">
        <v>0.91666666666666663</v>
      </c>
      <c r="T219" s="74">
        <v>0.84615384615384615</v>
      </c>
      <c r="U219" s="74">
        <v>0.9</v>
      </c>
      <c r="V219" s="74">
        <v>0.92708333333333337</v>
      </c>
      <c r="W219" s="52"/>
      <c r="X219" s="52"/>
      <c r="Y219" s="52"/>
    </row>
    <row r="220" spans="1:25" s="202" customFormat="1" hidden="1" x14ac:dyDescent="0.25">
      <c r="A220" s="57"/>
      <c r="B220" s="58" t="s">
        <v>16</v>
      </c>
      <c r="C220" s="74">
        <v>0.90476190476190477</v>
      </c>
      <c r="D220" s="74">
        <v>0.94117647058823528</v>
      </c>
      <c r="E220" s="74">
        <v>0.9285714285714286</v>
      </c>
      <c r="F220" s="74">
        <v>1</v>
      </c>
      <c r="G220" s="74">
        <v>0.86486486486486491</v>
      </c>
      <c r="H220" s="74">
        <v>0.92197125256673507</v>
      </c>
      <c r="I220" s="74">
        <v>0.8571428571428571</v>
      </c>
      <c r="J220" s="74">
        <v>0.91666666666666663</v>
      </c>
      <c r="K220" s="74">
        <v>0.52380952380952384</v>
      </c>
      <c r="L220" s="74">
        <v>0.625</v>
      </c>
      <c r="M220" s="74">
        <v>0.86363636363636365</v>
      </c>
      <c r="N220" s="74">
        <v>1</v>
      </c>
      <c r="O220" s="74">
        <v>0.93181818181818177</v>
      </c>
      <c r="P220" s="74">
        <v>0.95</v>
      </c>
      <c r="Q220" s="74">
        <v>0.91666666666666663</v>
      </c>
      <c r="R220" s="74">
        <v>0.96666666666666667</v>
      </c>
      <c r="S220" s="74">
        <v>0.9642857142857143</v>
      </c>
      <c r="T220" s="74">
        <v>0.8571428571428571</v>
      </c>
      <c r="U220" s="74">
        <v>0.88888888888888884</v>
      </c>
      <c r="V220" s="74">
        <v>0.95</v>
      </c>
      <c r="W220" s="52"/>
      <c r="X220" s="52"/>
      <c r="Y220" s="52"/>
    </row>
    <row r="221" spans="1:25" s="202" customFormat="1" hidden="1" x14ac:dyDescent="0.25">
      <c r="A221" s="57"/>
      <c r="B221" s="58" t="s">
        <v>17</v>
      </c>
      <c r="C221" s="74">
        <v>1</v>
      </c>
      <c r="D221" s="74">
        <v>1</v>
      </c>
      <c r="E221" s="74">
        <v>0.9285714285714286</v>
      </c>
      <c r="F221" s="74">
        <v>0.83333333333333337</v>
      </c>
      <c r="G221" s="74">
        <v>0.73684210526315785</v>
      </c>
      <c r="H221" s="74">
        <v>0.9366812227074236</v>
      </c>
      <c r="I221" s="74">
        <v>0.88235294117647056</v>
      </c>
      <c r="J221" s="74">
        <v>0.97142857142857142</v>
      </c>
      <c r="K221" s="74">
        <v>0.93333333333333335</v>
      </c>
      <c r="L221" s="74">
        <v>0.76</v>
      </c>
      <c r="M221" s="74">
        <v>1</v>
      </c>
      <c r="N221" s="74">
        <v>1</v>
      </c>
      <c r="O221" s="74">
        <v>0.91666666666666663</v>
      </c>
      <c r="P221" s="74">
        <v>0.94444444444444442</v>
      </c>
      <c r="Q221" s="74">
        <v>0.88636363636363635</v>
      </c>
      <c r="R221" s="74">
        <v>0.96296296296296291</v>
      </c>
      <c r="S221" s="74">
        <v>1</v>
      </c>
      <c r="T221" s="74">
        <v>1</v>
      </c>
      <c r="U221" s="74">
        <v>1</v>
      </c>
      <c r="V221" s="74">
        <v>0.96261682242990654</v>
      </c>
      <c r="W221" s="52"/>
      <c r="X221" s="52"/>
      <c r="Y221" s="52"/>
    </row>
    <row r="222" spans="1:25" s="202" customFormat="1" hidden="1" x14ac:dyDescent="0.25">
      <c r="A222" s="57"/>
      <c r="B222" s="58" t="s">
        <v>18</v>
      </c>
      <c r="C222" s="74">
        <v>0.92307692307692313</v>
      </c>
      <c r="D222" s="74">
        <v>0.88888888888888884</v>
      </c>
      <c r="E222" s="74">
        <v>1</v>
      </c>
      <c r="F222" s="74">
        <v>0.5</v>
      </c>
      <c r="G222" s="74">
        <v>0.7857142857142857</v>
      </c>
      <c r="H222" s="74">
        <v>0.90522243713733075</v>
      </c>
      <c r="I222" s="74">
        <v>0.82608695652173914</v>
      </c>
      <c r="J222" s="74">
        <v>1</v>
      </c>
      <c r="K222" s="74">
        <v>0.75</v>
      </c>
      <c r="L222" s="74">
        <v>0.72727272727272729</v>
      </c>
      <c r="M222" s="74">
        <v>0.89473684210526316</v>
      </c>
      <c r="N222" s="74">
        <v>0.77777777777777779</v>
      </c>
      <c r="O222" s="74">
        <v>0.84745762711864403</v>
      </c>
      <c r="P222" s="74">
        <v>1</v>
      </c>
      <c r="Q222" s="74">
        <v>0.86046511627906974</v>
      </c>
      <c r="R222" s="74">
        <v>0.96296296296296291</v>
      </c>
      <c r="S222" s="74">
        <v>0.8928571428571429</v>
      </c>
      <c r="T222" s="74">
        <v>0.86363636363636365</v>
      </c>
      <c r="U222" s="74">
        <v>1</v>
      </c>
      <c r="V222" s="74">
        <v>0.9173553719008265</v>
      </c>
      <c r="W222" s="52"/>
      <c r="X222" s="52"/>
      <c r="Y222" s="52"/>
    </row>
    <row r="223" spans="1:25" s="202" customFormat="1" hidden="1" x14ac:dyDescent="0.25">
      <c r="A223" s="62"/>
      <c r="B223" s="58" t="s">
        <v>19</v>
      </c>
      <c r="C223" s="74">
        <v>0.9</v>
      </c>
      <c r="D223" s="74">
        <v>0.91304347826086951</v>
      </c>
      <c r="E223" s="74">
        <v>1</v>
      </c>
      <c r="F223" s="74">
        <v>0.83333333333333337</v>
      </c>
      <c r="G223" s="74">
        <v>0.77142857142857146</v>
      </c>
      <c r="H223" s="74">
        <v>0.87425149700598803</v>
      </c>
      <c r="I223" s="74">
        <v>0.8571428571428571</v>
      </c>
      <c r="J223" s="74">
        <v>1</v>
      </c>
      <c r="K223" s="74">
        <v>0.8571428571428571</v>
      </c>
      <c r="L223" s="74">
        <v>0.78378378378378377</v>
      </c>
      <c r="M223" s="74">
        <v>0.88461538461538458</v>
      </c>
      <c r="N223" s="74">
        <v>0.84615384615384615</v>
      </c>
      <c r="O223" s="74">
        <v>0.8867924528301887</v>
      </c>
      <c r="P223" s="74">
        <v>0.95238095238095233</v>
      </c>
      <c r="Q223" s="74">
        <v>0.92391304347826086</v>
      </c>
      <c r="R223" s="74">
        <v>0.967741935483871</v>
      </c>
      <c r="S223" s="74">
        <v>0.82758620689655171</v>
      </c>
      <c r="T223" s="74">
        <v>0.88235294117647056</v>
      </c>
      <c r="U223" s="74">
        <v>0.8</v>
      </c>
      <c r="V223" s="74">
        <v>0.8902439024390244</v>
      </c>
      <c r="W223" s="52"/>
      <c r="X223" s="52"/>
      <c r="Y223" s="52"/>
    </row>
    <row r="224" spans="1:25" s="202" customFormat="1" hidden="1" x14ac:dyDescent="0.25">
      <c r="A224" s="55"/>
      <c r="B224" s="58" t="s">
        <v>20</v>
      </c>
      <c r="C224" s="74">
        <v>1</v>
      </c>
      <c r="D224" s="74">
        <v>0.9</v>
      </c>
      <c r="E224" s="74">
        <v>0.9375</v>
      </c>
      <c r="F224" s="74">
        <v>0.83333333333333337</v>
      </c>
      <c r="G224" s="74">
        <v>0.6470588235294118</v>
      </c>
      <c r="H224" s="74">
        <v>0.86213592233009706</v>
      </c>
      <c r="I224" s="74">
        <v>1</v>
      </c>
      <c r="J224" s="74">
        <v>0.95</v>
      </c>
      <c r="K224" s="74">
        <v>0.66666666666666663</v>
      </c>
      <c r="L224" s="74">
        <v>0.75757575757575757</v>
      </c>
      <c r="M224" s="74">
        <v>0.75</v>
      </c>
      <c r="N224" s="74">
        <v>1</v>
      </c>
      <c r="O224" s="74">
        <v>0.84615384615384615</v>
      </c>
      <c r="P224" s="74">
        <v>0.90322580645161288</v>
      </c>
      <c r="Q224" s="74">
        <v>0.94117647058823528</v>
      </c>
      <c r="R224" s="74">
        <v>0.95833333333333337</v>
      </c>
      <c r="S224" s="74">
        <v>0.92307692307692313</v>
      </c>
      <c r="T224" s="74">
        <v>0.9</v>
      </c>
      <c r="U224" s="74">
        <v>1</v>
      </c>
      <c r="V224" s="74">
        <v>0.93258426966292129</v>
      </c>
      <c r="W224" s="52"/>
      <c r="X224" s="52"/>
      <c r="Y224" s="52"/>
    </row>
    <row r="225" spans="1:25" s="202" customFormat="1" hidden="1" x14ac:dyDescent="0.25">
      <c r="A225" s="55"/>
      <c r="B225" s="58" t="s">
        <v>21</v>
      </c>
      <c r="C225" s="74">
        <v>0.88888888888888884</v>
      </c>
      <c r="D225" s="74">
        <v>0.9285714285714286</v>
      </c>
      <c r="E225" s="74">
        <v>0.8666666666666667</v>
      </c>
      <c r="F225" s="74">
        <v>1</v>
      </c>
      <c r="G225" s="74">
        <v>0.84090909090909094</v>
      </c>
      <c r="H225" s="74">
        <v>0.88329979879275655</v>
      </c>
      <c r="I225" s="74">
        <v>0.93333333333333335</v>
      </c>
      <c r="J225" s="74">
        <v>0.90476190476190477</v>
      </c>
      <c r="K225" s="74">
        <v>0.88888888888888884</v>
      </c>
      <c r="L225" s="74">
        <v>0.73076923076923073</v>
      </c>
      <c r="M225" s="74">
        <v>0.875</v>
      </c>
      <c r="N225" s="74">
        <v>0.91666666666666663</v>
      </c>
      <c r="O225" s="74">
        <v>0.84615384615384615</v>
      </c>
      <c r="P225" s="74">
        <v>0.91304347826086951</v>
      </c>
      <c r="Q225" s="74">
        <v>0.90588235294117647</v>
      </c>
      <c r="R225" s="74">
        <v>1</v>
      </c>
      <c r="S225" s="74">
        <v>0.95238095238095233</v>
      </c>
      <c r="T225" s="74">
        <v>0.93333333333333335</v>
      </c>
      <c r="U225" s="74">
        <v>1</v>
      </c>
      <c r="V225" s="74">
        <v>0.9</v>
      </c>
      <c r="W225" s="52"/>
      <c r="X225" s="52"/>
      <c r="Y225" s="52"/>
    </row>
    <row r="226" spans="1:25" s="202" customFormat="1" hidden="1" x14ac:dyDescent="0.25">
      <c r="A226" s="55"/>
      <c r="B226" s="58" t="s">
        <v>22</v>
      </c>
      <c r="C226" s="74">
        <v>1</v>
      </c>
      <c r="D226" s="74">
        <v>0.875</v>
      </c>
      <c r="E226" s="74">
        <v>1</v>
      </c>
      <c r="F226" s="74">
        <v>0.88888888888888884</v>
      </c>
      <c r="G226" s="74">
        <v>0.88095238095238093</v>
      </c>
      <c r="H226" s="74">
        <v>0.90631364562118122</v>
      </c>
      <c r="I226" s="74">
        <v>0.78947368421052633</v>
      </c>
      <c r="J226" s="74">
        <v>1</v>
      </c>
      <c r="K226" s="74">
        <v>0.875</v>
      </c>
      <c r="L226" s="74">
        <v>0.56000000000000005</v>
      </c>
      <c r="M226" s="74">
        <v>0.91666666666666663</v>
      </c>
      <c r="N226" s="74">
        <v>0.9</v>
      </c>
      <c r="O226" s="74">
        <v>0.76923076923076927</v>
      </c>
      <c r="P226" s="74">
        <v>1</v>
      </c>
      <c r="Q226" s="74">
        <v>0.90909090909090906</v>
      </c>
      <c r="R226" s="74">
        <v>0.93548387096774188</v>
      </c>
      <c r="S226" s="74">
        <v>0.9285714285714286</v>
      </c>
      <c r="T226" s="74">
        <v>0.94444444444444442</v>
      </c>
      <c r="U226" s="74">
        <v>1</v>
      </c>
      <c r="V226" s="74">
        <v>0.96341463414634143</v>
      </c>
      <c r="W226" s="52"/>
      <c r="X226" s="52"/>
      <c r="Y226" s="52"/>
    </row>
    <row r="227" spans="1:25" s="202" customFormat="1" hidden="1" x14ac:dyDescent="0.25">
      <c r="A227" s="61"/>
      <c r="B227" s="60" t="s">
        <v>23</v>
      </c>
      <c r="C227" s="76">
        <v>0.90909090909090906</v>
      </c>
      <c r="D227" s="76">
        <v>0.94444444444444442</v>
      </c>
      <c r="E227" s="76">
        <v>0.77777777777777779</v>
      </c>
      <c r="F227" s="76">
        <v>0.83333333333333337</v>
      </c>
      <c r="G227" s="76">
        <v>0.9285714285714286</v>
      </c>
      <c r="H227" s="76">
        <v>0.88781431334622829</v>
      </c>
      <c r="I227" s="76">
        <v>0.9285714285714286</v>
      </c>
      <c r="J227" s="76">
        <v>0.96551724137931039</v>
      </c>
      <c r="K227" s="76">
        <v>0.93333333333333335</v>
      </c>
      <c r="L227" s="76">
        <v>0.58620689655172409</v>
      </c>
      <c r="M227" s="76">
        <v>0.8666666666666667</v>
      </c>
      <c r="N227" s="76">
        <v>1</v>
      </c>
      <c r="O227" s="76">
        <v>0.89473684210526316</v>
      </c>
      <c r="P227" s="76">
        <v>0.9285714285714286</v>
      </c>
      <c r="Q227" s="76">
        <v>0.9538461538461539</v>
      </c>
      <c r="R227" s="74">
        <v>0.7</v>
      </c>
      <c r="S227" s="74">
        <v>0.93103448275862066</v>
      </c>
      <c r="T227" s="74">
        <v>0.91666666666666663</v>
      </c>
      <c r="U227" s="74">
        <v>0.90909090909090906</v>
      </c>
      <c r="V227" s="74">
        <v>0.83695652173913049</v>
      </c>
      <c r="W227" s="52"/>
      <c r="X227" s="52"/>
      <c r="Y227" s="52"/>
    </row>
    <row r="228" spans="1:25" s="202" customFormat="1" hidden="1" x14ac:dyDescent="0.25">
      <c r="A228" s="63">
        <v>2019</v>
      </c>
      <c r="B228" s="58" t="s">
        <v>12</v>
      </c>
      <c r="C228" s="74">
        <v>1</v>
      </c>
      <c r="D228" s="74">
        <v>0.95</v>
      </c>
      <c r="E228" s="74">
        <v>1</v>
      </c>
      <c r="F228" s="74">
        <v>0.9</v>
      </c>
      <c r="G228" s="74">
        <v>0.87755102040816324</v>
      </c>
      <c r="H228" s="74">
        <v>0.86605504587155968</v>
      </c>
      <c r="I228" s="74">
        <v>0.93333333333333335</v>
      </c>
      <c r="J228" s="74">
        <v>1</v>
      </c>
      <c r="K228" s="74">
        <v>0.94117647058823528</v>
      </c>
      <c r="L228" s="74">
        <v>0.61363636363636365</v>
      </c>
      <c r="M228" s="74">
        <v>0.86363636363636365</v>
      </c>
      <c r="N228" s="74">
        <v>1</v>
      </c>
      <c r="O228" s="74">
        <v>0.97297297297297303</v>
      </c>
      <c r="P228" s="74">
        <v>0.84210526315789469</v>
      </c>
      <c r="Q228" s="74">
        <v>0.87628865979381443</v>
      </c>
      <c r="R228" s="77">
        <v>0.96296296296296291</v>
      </c>
      <c r="S228" s="77">
        <v>1</v>
      </c>
      <c r="T228" s="77">
        <v>0.95652173913043481</v>
      </c>
      <c r="U228" s="77">
        <v>1</v>
      </c>
      <c r="V228" s="77">
        <v>0.9642857142857143</v>
      </c>
      <c r="W228" s="52"/>
      <c r="X228" s="52"/>
      <c r="Y228" s="52"/>
    </row>
    <row r="229" spans="1:25" s="202" customFormat="1" hidden="1" x14ac:dyDescent="0.25">
      <c r="A229" s="57"/>
      <c r="B229" s="58" t="s">
        <v>13</v>
      </c>
      <c r="C229" s="74">
        <v>0.94736842105263153</v>
      </c>
      <c r="D229" s="74">
        <v>0.85</v>
      </c>
      <c r="E229" s="74">
        <v>1</v>
      </c>
      <c r="F229" s="74">
        <v>0.90909090909090906</v>
      </c>
      <c r="G229" s="74">
        <v>0.8571428571428571</v>
      </c>
      <c r="H229" s="74">
        <v>0.84952380952380957</v>
      </c>
      <c r="I229" s="74">
        <v>0.84615384615384615</v>
      </c>
      <c r="J229" s="74">
        <v>0.84848484848484851</v>
      </c>
      <c r="K229" s="74">
        <v>0.75</v>
      </c>
      <c r="L229" s="74">
        <v>0.56097560975609762</v>
      </c>
      <c r="M229" s="74">
        <v>0.93103448275862066</v>
      </c>
      <c r="N229" s="74">
        <v>0.9375</v>
      </c>
      <c r="O229" s="74">
        <v>0.87037037037037035</v>
      </c>
      <c r="P229" s="74">
        <v>0.95833333333333337</v>
      </c>
      <c r="Q229" s="74">
        <v>0.82758620689655171</v>
      </c>
      <c r="R229" s="74">
        <v>0.84375</v>
      </c>
      <c r="S229" s="74">
        <v>1</v>
      </c>
      <c r="T229" s="74">
        <v>0.89473684210526316</v>
      </c>
      <c r="U229" s="74">
        <v>1</v>
      </c>
      <c r="V229" s="74">
        <v>0.9494949494949495</v>
      </c>
      <c r="W229" s="52"/>
      <c r="X229" s="52"/>
      <c r="Y229" s="52"/>
    </row>
    <row r="230" spans="1:25" s="202" customFormat="1" hidden="1" x14ac:dyDescent="0.25">
      <c r="A230" s="57"/>
      <c r="B230" s="58" t="s">
        <v>14</v>
      </c>
      <c r="C230" s="74">
        <v>0.92307692307692313</v>
      </c>
      <c r="D230" s="74">
        <v>0.91304347826086951</v>
      </c>
      <c r="E230" s="74">
        <v>1</v>
      </c>
      <c r="F230" s="74">
        <v>0.8</v>
      </c>
      <c r="G230" s="74">
        <v>0.85</v>
      </c>
      <c r="H230" s="74">
        <v>0.86561954624781845</v>
      </c>
      <c r="I230" s="74">
        <v>0.72222222222222221</v>
      </c>
      <c r="J230" s="74">
        <v>1</v>
      </c>
      <c r="K230" s="74">
        <v>0.86363636363636365</v>
      </c>
      <c r="L230" s="74">
        <v>0.81818181818181823</v>
      </c>
      <c r="M230" s="74">
        <v>0.92592592592592593</v>
      </c>
      <c r="N230" s="74">
        <v>0.88888888888888884</v>
      </c>
      <c r="O230" s="74">
        <v>0.83673469387755106</v>
      </c>
      <c r="P230" s="74">
        <v>0.7857142857142857</v>
      </c>
      <c r="Q230" s="74">
        <v>0.88888888888888884</v>
      </c>
      <c r="R230" s="74">
        <v>0.96296296296296291</v>
      </c>
      <c r="S230" s="74">
        <v>0.90322580645161288</v>
      </c>
      <c r="T230" s="74">
        <v>0.92307692307692313</v>
      </c>
      <c r="U230" s="74">
        <v>0.86363636363636365</v>
      </c>
      <c r="V230" s="74">
        <v>0.92233009708737868</v>
      </c>
      <c r="W230" s="52"/>
      <c r="X230" s="52"/>
      <c r="Y230" s="52"/>
    </row>
    <row r="231" spans="1:25" s="202" customFormat="1" hidden="1" x14ac:dyDescent="0.25">
      <c r="A231" s="57"/>
      <c r="B231" s="58" t="s">
        <v>15</v>
      </c>
      <c r="C231" s="74">
        <v>0.8571428571428571</v>
      </c>
      <c r="D231" s="74">
        <v>0.91304347826086951</v>
      </c>
      <c r="E231" s="74">
        <v>0.91666666666666663</v>
      </c>
      <c r="F231" s="74">
        <v>0.75</v>
      </c>
      <c r="G231" s="74">
        <v>0.91111111111111109</v>
      </c>
      <c r="H231" s="74">
        <v>0.86534653465346534</v>
      </c>
      <c r="I231" s="74">
        <v>0.73913043478260865</v>
      </c>
      <c r="J231" s="74">
        <v>0.93103448275862066</v>
      </c>
      <c r="K231" s="74">
        <v>0.88888888888888884</v>
      </c>
      <c r="L231" s="74">
        <v>0.91304347826086951</v>
      </c>
      <c r="M231" s="74">
        <v>0.87096774193548387</v>
      </c>
      <c r="N231" s="74">
        <v>0.81818181818181823</v>
      </c>
      <c r="O231" s="74">
        <v>0.8571428571428571</v>
      </c>
      <c r="P231" s="74">
        <v>0.95238095238095233</v>
      </c>
      <c r="Q231" s="74">
        <v>0.9263157894736842</v>
      </c>
      <c r="R231" s="74">
        <v>0.92307692307692313</v>
      </c>
      <c r="S231" s="74">
        <v>0.88372093023255816</v>
      </c>
      <c r="T231" s="74">
        <v>0.95833333333333337</v>
      </c>
      <c r="U231" s="74">
        <v>0.8666666666666667</v>
      </c>
      <c r="V231" s="74">
        <v>0.91818181818181821</v>
      </c>
      <c r="W231" s="52"/>
      <c r="X231" s="52"/>
      <c r="Y231" s="52"/>
    </row>
    <row r="232" spans="1:25" s="202" customFormat="1" hidden="1" x14ac:dyDescent="0.25">
      <c r="A232" s="57"/>
      <c r="B232" s="58" t="s">
        <v>16</v>
      </c>
      <c r="C232" s="74">
        <v>0.94117647058823528</v>
      </c>
      <c r="D232" s="74">
        <v>0.95</v>
      </c>
      <c r="E232" s="74">
        <v>1</v>
      </c>
      <c r="F232" s="74">
        <v>0.66666666666666663</v>
      </c>
      <c r="G232" s="74">
        <v>0.84745762711864403</v>
      </c>
      <c r="H232" s="74">
        <v>0.86293436293436299</v>
      </c>
      <c r="I232" s="74">
        <v>0.72727272727272729</v>
      </c>
      <c r="J232" s="74">
        <v>0.91891891891891897</v>
      </c>
      <c r="K232" s="74">
        <v>0.75</v>
      </c>
      <c r="L232" s="74">
        <v>0.84848484848484851</v>
      </c>
      <c r="M232" s="74">
        <v>0.7</v>
      </c>
      <c r="N232" s="74">
        <v>0.82352941176470584</v>
      </c>
      <c r="O232" s="74">
        <v>0.93478260869565222</v>
      </c>
      <c r="P232" s="74">
        <v>0.95833333333333337</v>
      </c>
      <c r="Q232" s="74">
        <v>0.90099009900990101</v>
      </c>
      <c r="R232" s="74">
        <v>0.91666666666666663</v>
      </c>
      <c r="S232" s="74">
        <v>0.96296296296296291</v>
      </c>
      <c r="T232" s="74">
        <v>0.94117647058823528</v>
      </c>
      <c r="U232" s="74">
        <v>0.93333333333333335</v>
      </c>
      <c r="V232" s="74">
        <v>0.94845360824742264</v>
      </c>
      <c r="W232" s="52"/>
      <c r="X232" s="52"/>
      <c r="Y232" s="52"/>
    </row>
    <row r="233" spans="1:25" s="202" customFormat="1" hidden="1" x14ac:dyDescent="0.25">
      <c r="A233" s="57"/>
      <c r="B233" s="58" t="s">
        <v>17</v>
      </c>
      <c r="C233" s="74">
        <v>0.94444444444444442</v>
      </c>
      <c r="D233" s="74">
        <v>0.95833333333333337</v>
      </c>
      <c r="E233" s="74">
        <v>1</v>
      </c>
      <c r="F233" s="74">
        <v>0.8666666666666667</v>
      </c>
      <c r="G233" s="74">
        <v>0.86046511627906974</v>
      </c>
      <c r="H233" s="74">
        <v>0.86470588235294121</v>
      </c>
      <c r="I233" s="74">
        <v>1</v>
      </c>
      <c r="J233" s="74">
        <v>0.94117647058823528</v>
      </c>
      <c r="K233" s="74">
        <v>0.89473684210526316</v>
      </c>
      <c r="L233" s="74">
        <v>0.85416666666666663</v>
      </c>
      <c r="M233" s="74">
        <v>0.56000000000000005</v>
      </c>
      <c r="N233" s="74">
        <v>0.88888888888888884</v>
      </c>
      <c r="O233" s="74">
        <v>0.80769230769230771</v>
      </c>
      <c r="P233" s="74">
        <v>0.94736842105263153</v>
      </c>
      <c r="Q233" s="74">
        <v>0.90816326530612246</v>
      </c>
      <c r="R233" s="74">
        <v>0.92307692307692313</v>
      </c>
      <c r="S233" s="74">
        <v>0.96969696969696972</v>
      </c>
      <c r="T233" s="74">
        <v>0.88235294117647056</v>
      </c>
      <c r="U233" s="74">
        <v>1</v>
      </c>
      <c r="V233" s="74">
        <v>0.97368421052631582</v>
      </c>
      <c r="W233" s="52"/>
      <c r="X233" s="52"/>
      <c r="Y233" s="52"/>
    </row>
    <row r="234" spans="1:25" s="202" customFormat="1" hidden="1" x14ac:dyDescent="0.25">
      <c r="A234" s="57"/>
      <c r="B234" s="58" t="s">
        <v>18</v>
      </c>
      <c r="C234" s="74">
        <v>0.94736842105263153</v>
      </c>
      <c r="D234" s="74">
        <v>0.95833333333333337</v>
      </c>
      <c r="E234" s="74">
        <v>0.94117647058823528</v>
      </c>
      <c r="F234" s="74">
        <v>0.9</v>
      </c>
      <c r="G234" s="74">
        <v>0.77777777777777779</v>
      </c>
      <c r="H234" s="74">
        <v>0.86235489220563843</v>
      </c>
      <c r="I234" s="74">
        <v>0.75</v>
      </c>
      <c r="J234" s="74">
        <v>0.96551724137931039</v>
      </c>
      <c r="K234" s="74">
        <v>0.83333333333333337</v>
      </c>
      <c r="L234" s="74">
        <v>0.57894736842105265</v>
      </c>
      <c r="M234" s="74">
        <v>0.86111111111111116</v>
      </c>
      <c r="N234" s="74">
        <v>0.875</v>
      </c>
      <c r="O234" s="74">
        <v>0.83870967741935487</v>
      </c>
      <c r="P234" s="74">
        <v>0.96969696969696972</v>
      </c>
      <c r="Q234" s="74">
        <v>0.85858585858585856</v>
      </c>
      <c r="R234" s="74">
        <v>0.83333333333333337</v>
      </c>
      <c r="S234" s="74">
        <v>0.86206896551724133</v>
      </c>
      <c r="T234" s="74">
        <v>0.7</v>
      </c>
      <c r="U234" s="74">
        <v>1</v>
      </c>
      <c r="V234" s="74">
        <v>0.93069306930693074</v>
      </c>
      <c r="W234" s="52"/>
      <c r="X234" s="52"/>
      <c r="Y234" s="52"/>
    </row>
    <row r="235" spans="1:25" s="202" customFormat="1" hidden="1" x14ac:dyDescent="0.25">
      <c r="A235" s="62"/>
      <c r="B235" s="58" t="s">
        <v>19</v>
      </c>
      <c r="C235" s="74">
        <v>0.8571428571428571</v>
      </c>
      <c r="D235" s="74">
        <v>1</v>
      </c>
      <c r="E235" s="74">
        <v>1</v>
      </c>
      <c r="F235" s="74">
        <v>0.73333333333333328</v>
      </c>
      <c r="G235" s="74">
        <v>0.84313725490196079</v>
      </c>
      <c r="H235" s="74">
        <v>0.86520947176684881</v>
      </c>
      <c r="I235" s="74">
        <v>0.75</v>
      </c>
      <c r="J235" s="74">
        <v>0.97619047619047616</v>
      </c>
      <c r="K235" s="74">
        <v>0.78260869565217395</v>
      </c>
      <c r="L235" s="74">
        <v>0.6875</v>
      </c>
      <c r="M235" s="74">
        <v>0.76666666666666672</v>
      </c>
      <c r="N235" s="74">
        <v>1</v>
      </c>
      <c r="O235" s="74">
        <v>0.93181818181818177</v>
      </c>
      <c r="P235" s="74">
        <v>0.93103448275862066</v>
      </c>
      <c r="Q235" s="74">
        <v>0.8651685393258427</v>
      </c>
      <c r="R235" s="74">
        <v>0.8666666666666667</v>
      </c>
      <c r="S235" s="74">
        <v>0.96</v>
      </c>
      <c r="T235" s="74">
        <v>0.73913043478260865</v>
      </c>
      <c r="U235" s="74">
        <v>1</v>
      </c>
      <c r="V235" s="74">
        <v>0.93814432989690721</v>
      </c>
      <c r="W235" s="52"/>
      <c r="X235" s="52"/>
      <c r="Y235" s="52"/>
    </row>
    <row r="236" spans="1:25" s="202" customFormat="1" hidden="1" x14ac:dyDescent="0.25">
      <c r="A236" s="55"/>
      <c r="B236" s="58" t="s">
        <v>20</v>
      </c>
      <c r="C236" s="74">
        <v>0.90476190476190477</v>
      </c>
      <c r="D236" s="74">
        <v>0.95</v>
      </c>
      <c r="E236" s="74">
        <v>0.8571428571428571</v>
      </c>
      <c r="F236" s="74">
        <v>0.75</v>
      </c>
      <c r="G236" s="74">
        <v>0.95454545454545459</v>
      </c>
      <c r="H236" s="74">
        <v>0.8771929824561403</v>
      </c>
      <c r="I236" s="74">
        <v>0.84615384615384615</v>
      </c>
      <c r="J236" s="74">
        <v>0.96296296296296291</v>
      </c>
      <c r="K236" s="74">
        <v>0.88235294117647056</v>
      </c>
      <c r="L236" s="74">
        <v>0.78260869565217395</v>
      </c>
      <c r="M236" s="74">
        <v>0.71875</v>
      </c>
      <c r="N236" s="74">
        <v>0.9</v>
      </c>
      <c r="O236" s="74">
        <v>0.92500000000000004</v>
      </c>
      <c r="P236" s="74">
        <v>1</v>
      </c>
      <c r="Q236" s="74">
        <v>0.91489361702127658</v>
      </c>
      <c r="R236" s="74">
        <v>0.9</v>
      </c>
      <c r="S236" s="74">
        <v>0.91666666666666663</v>
      </c>
      <c r="T236" s="74">
        <v>0.92307692307692313</v>
      </c>
      <c r="U236" s="74">
        <v>0.76470588235294112</v>
      </c>
      <c r="V236" s="74">
        <v>0.93203883495145634</v>
      </c>
      <c r="W236" s="52"/>
      <c r="X236" s="52"/>
      <c r="Y236" s="52"/>
    </row>
    <row r="237" spans="1:25" s="202" customFormat="1" hidden="1" x14ac:dyDescent="0.25">
      <c r="A237" s="55"/>
      <c r="B237" s="58" t="s">
        <v>21</v>
      </c>
      <c r="C237" s="74">
        <v>0.88888888888888884</v>
      </c>
      <c r="D237" s="74">
        <v>0.91304347826086951</v>
      </c>
      <c r="E237" s="74">
        <v>1</v>
      </c>
      <c r="F237" s="74">
        <v>0.84615384615384615</v>
      </c>
      <c r="G237" s="74">
        <v>0.82222222222222219</v>
      </c>
      <c r="H237" s="74">
        <v>0.8788870703764321</v>
      </c>
      <c r="I237" s="74">
        <v>0.6875</v>
      </c>
      <c r="J237" s="74">
        <v>1</v>
      </c>
      <c r="K237" s="74">
        <v>0.81818181818181823</v>
      </c>
      <c r="L237" s="74">
        <v>0.67741935483870963</v>
      </c>
      <c r="M237" s="74">
        <v>0.8125</v>
      </c>
      <c r="N237" s="74">
        <v>0.93333333333333335</v>
      </c>
      <c r="O237" s="74">
        <v>0.8571428571428571</v>
      </c>
      <c r="P237" s="74">
        <v>0.95238095238095233</v>
      </c>
      <c r="Q237" s="74">
        <v>0.89320388349514568</v>
      </c>
      <c r="R237" s="74">
        <v>0.84848484848484851</v>
      </c>
      <c r="S237" s="74">
        <v>0.875</v>
      </c>
      <c r="T237" s="74">
        <v>0.95238095238095233</v>
      </c>
      <c r="U237" s="74">
        <v>1</v>
      </c>
      <c r="V237" s="74">
        <v>0.93877551020408168</v>
      </c>
      <c r="W237" s="52"/>
      <c r="X237" s="52"/>
      <c r="Y237" s="52"/>
    </row>
    <row r="238" spans="1:25" s="202" customFormat="1" hidden="1" x14ac:dyDescent="0.25">
      <c r="A238" s="55"/>
      <c r="B238" s="58" t="s">
        <v>22</v>
      </c>
      <c r="C238" s="74">
        <v>0.83333333333333337</v>
      </c>
      <c r="D238" s="74">
        <v>0.95833333333333337</v>
      </c>
      <c r="E238" s="74">
        <v>1</v>
      </c>
      <c r="F238" s="74">
        <v>0.8</v>
      </c>
      <c r="G238" s="74">
        <v>0.8666666666666667</v>
      </c>
      <c r="H238" s="74">
        <v>0.86728971962616819</v>
      </c>
      <c r="I238" s="74">
        <v>0.94117647058823528</v>
      </c>
      <c r="J238" s="74">
        <v>0.94117647058823528</v>
      </c>
      <c r="K238" s="74">
        <v>0.8666666666666667</v>
      </c>
      <c r="L238" s="74">
        <v>0.58974358974358976</v>
      </c>
      <c r="M238" s="74">
        <v>0.76923076923076927</v>
      </c>
      <c r="N238" s="74">
        <v>0.94444444444444442</v>
      </c>
      <c r="O238" s="74">
        <v>0.94</v>
      </c>
      <c r="P238" s="74">
        <v>0.96296296296296291</v>
      </c>
      <c r="Q238" s="74">
        <v>0.85882352941176465</v>
      </c>
      <c r="R238" s="74">
        <v>0.7931034482758621</v>
      </c>
      <c r="S238" s="74">
        <v>0.88461538461538458</v>
      </c>
      <c r="T238" s="74">
        <v>0.84615384615384615</v>
      </c>
      <c r="U238" s="74">
        <v>0.92307692307692313</v>
      </c>
      <c r="V238" s="74">
        <v>0.91666666666666663</v>
      </c>
      <c r="W238" s="52"/>
      <c r="X238" s="52"/>
      <c r="Y238" s="52"/>
    </row>
    <row r="239" spans="1:25" s="202" customFormat="1" hidden="1" x14ac:dyDescent="0.25">
      <c r="A239" s="61"/>
      <c r="B239" s="60" t="s">
        <v>23</v>
      </c>
      <c r="C239" s="76">
        <v>0.66666666666666663</v>
      </c>
      <c r="D239" s="76">
        <v>1</v>
      </c>
      <c r="E239" s="76">
        <v>0.95833333333333337</v>
      </c>
      <c r="F239" s="76">
        <v>0.81818181818181823</v>
      </c>
      <c r="G239" s="76">
        <v>0.78260869565217395</v>
      </c>
      <c r="H239" s="76">
        <v>0.84722222222222221</v>
      </c>
      <c r="I239" s="76">
        <v>0.75</v>
      </c>
      <c r="J239" s="76">
        <v>1</v>
      </c>
      <c r="K239" s="76">
        <v>0.8</v>
      </c>
      <c r="L239" s="76">
        <v>0.6428571428571429</v>
      </c>
      <c r="M239" s="76">
        <v>0.8125</v>
      </c>
      <c r="N239" s="76">
        <v>0.89473684210526316</v>
      </c>
      <c r="O239" s="76">
        <v>0.875</v>
      </c>
      <c r="P239" s="76">
        <v>1</v>
      </c>
      <c r="Q239" s="76">
        <v>0.89690721649484539</v>
      </c>
      <c r="R239" s="76">
        <v>0.87272727272727268</v>
      </c>
      <c r="S239" s="76">
        <v>0.95454545454545459</v>
      </c>
      <c r="T239" s="76">
        <v>0.86956521739130432</v>
      </c>
      <c r="U239" s="76">
        <v>0.77777777777777779</v>
      </c>
      <c r="V239" s="76">
        <v>0.9101123595505618</v>
      </c>
      <c r="W239" s="52"/>
      <c r="X239" s="52"/>
      <c r="Y239" s="52"/>
    </row>
    <row r="240" spans="1:25" s="221" customFormat="1" x14ac:dyDescent="0.25">
      <c r="A240" s="63">
        <v>2020</v>
      </c>
      <c r="B240" s="58" t="s">
        <v>12</v>
      </c>
      <c r="C240" s="225">
        <v>0.92</v>
      </c>
      <c r="D240" s="225">
        <v>0.83333333333333337</v>
      </c>
      <c r="E240" s="225">
        <v>1</v>
      </c>
      <c r="F240" s="225">
        <v>0.75</v>
      </c>
      <c r="G240" s="225">
        <v>0.77083333333333337</v>
      </c>
      <c r="H240" s="225">
        <v>0.8362760834670947</v>
      </c>
      <c r="I240" s="225">
        <v>0.69230769230769229</v>
      </c>
      <c r="J240" s="225">
        <v>0.94871794871794868</v>
      </c>
      <c r="K240" s="225">
        <v>0.85</v>
      </c>
      <c r="L240" s="225">
        <v>0.84210526315789469</v>
      </c>
      <c r="M240" s="225">
        <v>0.79166666666666663</v>
      </c>
      <c r="N240" s="225">
        <v>1</v>
      </c>
      <c r="O240" s="225">
        <v>0.93548387096774188</v>
      </c>
      <c r="P240" s="225">
        <v>0.93333333333333335</v>
      </c>
      <c r="Q240" s="225">
        <v>0.93023255813953487</v>
      </c>
      <c r="R240" s="74">
        <v>0.8</v>
      </c>
      <c r="S240" s="74">
        <v>1</v>
      </c>
      <c r="T240" s="74">
        <v>0.93333333333333335</v>
      </c>
      <c r="U240" s="74">
        <v>0.83333333333333337</v>
      </c>
      <c r="V240" s="74">
        <v>0.92307692307692313</v>
      </c>
      <c r="W240" s="52"/>
      <c r="X240" s="52"/>
      <c r="Y240" s="52"/>
    </row>
    <row r="241" spans="1:25" s="221" customFormat="1" x14ac:dyDescent="0.25">
      <c r="A241" s="55"/>
      <c r="B241" s="58" t="s">
        <v>13</v>
      </c>
      <c r="C241" s="225">
        <v>0.94117647058823528</v>
      </c>
      <c r="D241" s="225">
        <v>0.96296296296296291</v>
      </c>
      <c r="E241" s="225">
        <v>0.88888888888888884</v>
      </c>
      <c r="F241" s="225">
        <v>1</v>
      </c>
      <c r="G241" s="225">
        <v>0.83720930232558144</v>
      </c>
      <c r="H241" s="225">
        <v>0.83673469387755106</v>
      </c>
      <c r="I241" s="225">
        <v>0.89473684210526316</v>
      </c>
      <c r="J241" s="225">
        <v>0.96666666666666667</v>
      </c>
      <c r="K241" s="225">
        <v>0.95454545454545459</v>
      </c>
      <c r="L241" s="225">
        <v>0.58333333333333337</v>
      </c>
      <c r="M241" s="225">
        <v>0.66666666666666663</v>
      </c>
      <c r="N241" s="225">
        <v>0.83333333333333337</v>
      </c>
      <c r="O241" s="225">
        <v>0.875</v>
      </c>
      <c r="P241" s="225">
        <v>0.88461538461538458</v>
      </c>
      <c r="Q241" s="225">
        <v>0.91262135922330101</v>
      </c>
      <c r="R241" s="74">
        <v>0.9285714285714286</v>
      </c>
      <c r="S241" s="74">
        <v>1</v>
      </c>
      <c r="T241" s="74">
        <v>1</v>
      </c>
      <c r="U241" s="74">
        <v>0.8571428571428571</v>
      </c>
      <c r="V241" s="74">
        <v>0.93902439024390238</v>
      </c>
      <c r="W241" s="52"/>
      <c r="X241" s="52"/>
      <c r="Y241" s="52"/>
    </row>
    <row r="242" spans="1:25" s="221" customFormat="1" x14ac:dyDescent="0.25">
      <c r="A242" s="55"/>
      <c r="B242" s="58" t="s">
        <v>14</v>
      </c>
      <c r="C242" s="225">
        <v>1</v>
      </c>
      <c r="D242" s="225">
        <v>1</v>
      </c>
      <c r="E242" s="225">
        <v>1</v>
      </c>
      <c r="F242" s="225">
        <v>0.5714285714285714</v>
      </c>
      <c r="G242" s="225">
        <v>0.92682926829268297</v>
      </c>
      <c r="H242" s="225">
        <v>0.88316831683168318</v>
      </c>
      <c r="I242" s="225">
        <v>1</v>
      </c>
      <c r="J242" s="225">
        <v>0.95652173913043481</v>
      </c>
      <c r="K242" s="225">
        <v>0.76470588235294112</v>
      </c>
      <c r="L242" s="225">
        <v>0.6</v>
      </c>
      <c r="M242" s="225">
        <v>0.92</v>
      </c>
      <c r="N242" s="225">
        <v>1</v>
      </c>
      <c r="O242" s="225">
        <v>0.88888888888888884</v>
      </c>
      <c r="P242" s="225">
        <v>0.94285714285714284</v>
      </c>
      <c r="Q242" s="225">
        <v>0.90384615384615385</v>
      </c>
      <c r="R242" s="74">
        <v>0.91891891891891897</v>
      </c>
      <c r="S242" s="74">
        <v>0.92307692307692313</v>
      </c>
      <c r="T242" s="74">
        <v>0.9375</v>
      </c>
      <c r="U242" s="74">
        <v>0.8571428571428571</v>
      </c>
      <c r="V242" s="74">
        <v>0.89898989898989901</v>
      </c>
      <c r="W242" s="52"/>
      <c r="X242" s="52"/>
      <c r="Y242" s="52"/>
    </row>
    <row r="243" spans="1:25" s="221" customFormat="1" x14ac:dyDescent="0.25">
      <c r="A243" s="55"/>
      <c r="B243" s="58" t="s">
        <v>15</v>
      </c>
      <c r="C243" s="224">
        <v>0.92307692307692313</v>
      </c>
      <c r="D243" s="224">
        <v>0.94117647058823528</v>
      </c>
      <c r="E243" s="224">
        <v>1</v>
      </c>
      <c r="F243" s="224">
        <v>0.8571428571428571</v>
      </c>
      <c r="G243" s="224">
        <v>0.80851063829787229</v>
      </c>
      <c r="H243" s="224">
        <v>0.80083857442348005</v>
      </c>
      <c r="I243" s="224">
        <v>0.83333333333333337</v>
      </c>
      <c r="J243" s="224">
        <v>0.86956521739130432</v>
      </c>
      <c r="K243" s="224">
        <v>0.82608695652173914</v>
      </c>
      <c r="L243" s="224">
        <v>0.52631578947368418</v>
      </c>
      <c r="M243" s="224">
        <v>0.875</v>
      </c>
      <c r="N243" s="224">
        <v>0.9</v>
      </c>
      <c r="O243" s="224">
        <v>0.88571428571428568</v>
      </c>
      <c r="P243" s="224">
        <v>0.83333333333333337</v>
      </c>
      <c r="Q243" s="224">
        <v>0.81818181818181823</v>
      </c>
      <c r="R243" s="74">
        <v>0.94736842105263153</v>
      </c>
      <c r="S243" s="74">
        <v>0.95833333333333337</v>
      </c>
      <c r="T243" s="74">
        <v>0.9375</v>
      </c>
      <c r="U243" s="74">
        <v>0.88461538461538458</v>
      </c>
      <c r="V243" s="74">
        <v>0.8089887640449438</v>
      </c>
      <c r="W243" s="52"/>
      <c r="X243" s="52"/>
      <c r="Y243" s="52"/>
    </row>
    <row r="244" spans="1:25" s="221" customFormat="1" x14ac:dyDescent="0.25">
      <c r="A244" s="55"/>
      <c r="B244" s="58" t="s">
        <v>16</v>
      </c>
      <c r="C244" s="225">
        <v>0.86956521739130432</v>
      </c>
      <c r="D244" s="225">
        <v>0.96</v>
      </c>
      <c r="E244" s="225">
        <v>1</v>
      </c>
      <c r="F244" s="225">
        <v>0.8571428571428571</v>
      </c>
      <c r="G244" s="225">
        <v>0.8125</v>
      </c>
      <c r="H244" s="225">
        <v>0.79457364341085268</v>
      </c>
      <c r="I244" s="225">
        <v>0.8666666666666667</v>
      </c>
      <c r="J244" s="225">
        <v>0.95</v>
      </c>
      <c r="K244" s="225">
        <v>0.84615384615384615</v>
      </c>
      <c r="L244" s="225">
        <v>0.6</v>
      </c>
      <c r="M244" s="225">
        <v>0.83333333333333337</v>
      </c>
      <c r="N244" s="225">
        <v>1</v>
      </c>
      <c r="O244" s="225">
        <v>0.90909090909090906</v>
      </c>
      <c r="P244" s="225">
        <v>0.91304347826086951</v>
      </c>
      <c r="Q244" s="225">
        <v>0.84</v>
      </c>
      <c r="R244" s="74">
        <v>0.875</v>
      </c>
      <c r="S244" s="74">
        <v>0.90909090909090906</v>
      </c>
      <c r="T244" s="74">
        <v>0.94117647058823528</v>
      </c>
      <c r="U244" s="74">
        <v>0.8125</v>
      </c>
      <c r="V244" s="74">
        <v>0.86956521739130432</v>
      </c>
      <c r="W244" s="52"/>
      <c r="X244" s="52"/>
      <c r="Y244" s="52"/>
    </row>
    <row r="245" spans="1:25" s="221" customFormat="1" x14ac:dyDescent="0.25">
      <c r="A245" s="55"/>
      <c r="B245" s="58" t="s">
        <v>17</v>
      </c>
      <c r="C245" s="225">
        <v>1</v>
      </c>
      <c r="D245" s="225">
        <v>0.88888888888888884</v>
      </c>
      <c r="E245" s="225">
        <v>0.91666666666666663</v>
      </c>
      <c r="F245" s="225">
        <v>0.72727272727272729</v>
      </c>
      <c r="G245" s="225">
        <v>0.79591836734693877</v>
      </c>
      <c r="H245" s="225">
        <v>0.85477941176470584</v>
      </c>
      <c r="I245" s="225">
        <v>0.8</v>
      </c>
      <c r="J245" s="225">
        <v>0.90625</v>
      </c>
      <c r="K245" s="225">
        <v>0.83333333333333337</v>
      </c>
      <c r="L245" s="225">
        <v>0.51724137931034486</v>
      </c>
      <c r="M245" s="225">
        <v>0.81081081081081086</v>
      </c>
      <c r="N245" s="225">
        <v>1</v>
      </c>
      <c r="O245" s="225">
        <v>0.88372093023255816</v>
      </c>
      <c r="P245" s="225">
        <v>0.92</v>
      </c>
      <c r="Q245" s="225">
        <v>0.90588235294117647</v>
      </c>
      <c r="R245" s="74">
        <v>0.96</v>
      </c>
      <c r="S245" s="74">
        <v>0.88235294117647056</v>
      </c>
      <c r="T245" s="74">
        <v>0.94117647058823528</v>
      </c>
      <c r="U245" s="74">
        <v>0.83333333333333337</v>
      </c>
      <c r="V245" s="74">
        <v>0.94897959183673475</v>
      </c>
      <c r="W245" s="52"/>
      <c r="X245" s="52"/>
      <c r="Y245" s="52"/>
    </row>
    <row r="246" spans="1:25" s="221" customFormat="1" x14ac:dyDescent="0.25">
      <c r="A246" s="55"/>
      <c r="B246" s="58" t="s">
        <v>18</v>
      </c>
      <c r="C246" s="225">
        <v>1</v>
      </c>
      <c r="D246" s="225">
        <v>0.9555555555555556</v>
      </c>
      <c r="E246" s="225">
        <v>0.91304347826086951</v>
      </c>
      <c r="F246" s="225">
        <v>0.88888888888888884</v>
      </c>
      <c r="G246" s="225">
        <v>0.86153846153846159</v>
      </c>
      <c r="H246" s="225">
        <v>0.81349911190053281</v>
      </c>
      <c r="I246" s="225">
        <v>0.84210526315789469</v>
      </c>
      <c r="J246" s="225">
        <v>0.93548387096774188</v>
      </c>
      <c r="K246" s="225">
        <v>0.7</v>
      </c>
      <c r="L246" s="225">
        <v>0.66666666666666663</v>
      </c>
      <c r="M246" s="225">
        <v>0.63636363636363635</v>
      </c>
      <c r="N246" s="225">
        <v>0.88888888888888884</v>
      </c>
      <c r="O246" s="225">
        <v>0.80769230769230771</v>
      </c>
      <c r="P246" s="225">
        <v>0.96153846153846156</v>
      </c>
      <c r="Q246" s="225">
        <v>0.90598290598290598</v>
      </c>
      <c r="R246" s="74">
        <v>0.78125</v>
      </c>
      <c r="S246" s="74">
        <v>0.85</v>
      </c>
      <c r="T246" s="74">
        <v>0.8571428571428571</v>
      </c>
      <c r="U246" s="74">
        <v>0.81818181818181823</v>
      </c>
      <c r="V246" s="74">
        <v>0.93</v>
      </c>
      <c r="W246" s="52"/>
      <c r="X246" s="52"/>
      <c r="Y246" s="52"/>
    </row>
    <row r="247" spans="1:25" s="221" customFormat="1" x14ac:dyDescent="0.25">
      <c r="A247" s="55"/>
      <c r="B247" s="58" t="s">
        <v>19</v>
      </c>
      <c r="C247" s="225">
        <v>0.96</v>
      </c>
      <c r="D247" s="225">
        <v>0.87096774193548387</v>
      </c>
      <c r="E247" s="225">
        <v>1</v>
      </c>
      <c r="F247" s="225">
        <v>0.6</v>
      </c>
      <c r="G247" s="225">
        <v>0.87179487179487181</v>
      </c>
      <c r="H247" s="225">
        <v>0.79966329966329963</v>
      </c>
      <c r="I247" s="225">
        <v>0.76470588235294112</v>
      </c>
      <c r="J247" s="225">
        <v>0.97297297297297303</v>
      </c>
      <c r="K247" s="225">
        <v>0.875</v>
      </c>
      <c r="L247" s="225">
        <v>0.72727272727272729</v>
      </c>
      <c r="M247" s="225">
        <v>0.72727272727272729</v>
      </c>
      <c r="N247" s="225">
        <v>1</v>
      </c>
      <c r="O247" s="225">
        <v>0.8</v>
      </c>
      <c r="P247" s="225">
        <v>0.88571428571428568</v>
      </c>
      <c r="Q247" s="225">
        <v>0.91666666666666663</v>
      </c>
      <c r="R247" s="74">
        <v>0.8</v>
      </c>
      <c r="S247" s="74">
        <v>0.91176470588235292</v>
      </c>
      <c r="T247" s="74">
        <v>0.9375</v>
      </c>
      <c r="U247" s="74">
        <v>0.80952380952380953</v>
      </c>
      <c r="V247" s="74">
        <v>0.8867924528301887</v>
      </c>
      <c r="W247" s="52"/>
      <c r="X247" s="52"/>
      <c r="Y247" s="52"/>
    </row>
    <row r="248" spans="1:25" s="221" customFormat="1" x14ac:dyDescent="0.25">
      <c r="A248" s="55"/>
      <c r="B248" s="58" t="s">
        <v>20</v>
      </c>
      <c r="C248" s="225">
        <v>1</v>
      </c>
      <c r="D248" s="225">
        <v>0.84615384615384615</v>
      </c>
      <c r="E248" s="225">
        <v>0.90476190476190477</v>
      </c>
      <c r="F248" s="225">
        <v>0.77777777777777779</v>
      </c>
      <c r="G248" s="225">
        <v>0.88461538461538458</v>
      </c>
      <c r="H248" s="225">
        <v>0.87043795620437958</v>
      </c>
      <c r="I248" s="225">
        <v>0.78947368421052633</v>
      </c>
      <c r="J248" s="225">
        <v>0.90243902439024393</v>
      </c>
      <c r="K248" s="225">
        <v>0.86363636363636365</v>
      </c>
      <c r="L248" s="225">
        <v>0.70833333333333337</v>
      </c>
      <c r="M248" s="225">
        <v>0.92</v>
      </c>
      <c r="N248" s="225">
        <v>0.9</v>
      </c>
      <c r="O248" s="225">
        <v>0.80303030303030298</v>
      </c>
      <c r="P248" s="225">
        <v>0.90322580645161288</v>
      </c>
      <c r="Q248" s="225">
        <v>0.93617021276595747</v>
      </c>
      <c r="R248" s="74">
        <v>0.89743589743589747</v>
      </c>
      <c r="S248" s="74">
        <v>0.9375</v>
      </c>
      <c r="T248" s="74">
        <v>0.95</v>
      </c>
      <c r="U248" s="74">
        <v>0.81818181818181823</v>
      </c>
      <c r="V248" s="74">
        <v>0.89772727272727271</v>
      </c>
      <c r="W248" s="52"/>
      <c r="X248" s="52"/>
      <c r="Y248" s="52"/>
    </row>
    <row r="249" spans="1:25" s="221" customFormat="1" x14ac:dyDescent="0.25">
      <c r="A249" s="55"/>
      <c r="B249" s="58" t="s">
        <v>21</v>
      </c>
      <c r="C249" s="225">
        <v>0.8</v>
      </c>
      <c r="D249" s="225">
        <v>0.87096774193548387</v>
      </c>
      <c r="E249" s="225">
        <v>1</v>
      </c>
      <c r="F249" s="225">
        <v>0.75</v>
      </c>
      <c r="G249" s="225">
        <v>0.92727272727272725</v>
      </c>
      <c r="H249" s="225">
        <v>0.85953177257525082</v>
      </c>
      <c r="I249" s="225">
        <v>0.9285714285714286</v>
      </c>
      <c r="J249" s="225">
        <v>1</v>
      </c>
      <c r="K249" s="225">
        <v>0.72727272727272729</v>
      </c>
      <c r="L249" s="225">
        <v>0.5757575757575758</v>
      </c>
      <c r="M249" s="225">
        <v>0.75</v>
      </c>
      <c r="N249" s="225">
        <v>0.91666666666666663</v>
      </c>
      <c r="O249" s="225">
        <v>0.8035714285714286</v>
      </c>
      <c r="P249" s="225">
        <v>0.9375</v>
      </c>
      <c r="Q249" s="225">
        <v>0.875</v>
      </c>
      <c r="R249" s="74">
        <v>0.92307692307692313</v>
      </c>
      <c r="S249" s="74">
        <v>0.96875</v>
      </c>
      <c r="T249" s="74">
        <v>1</v>
      </c>
      <c r="U249" s="74">
        <v>1</v>
      </c>
      <c r="V249" s="74">
        <v>0.93877551020408168</v>
      </c>
      <c r="W249" s="52"/>
      <c r="X249" s="52"/>
      <c r="Y249" s="52"/>
    </row>
    <row r="250" spans="1:25" s="221" customFormat="1" x14ac:dyDescent="0.25">
      <c r="A250" s="55"/>
      <c r="B250" s="58" t="s">
        <v>22</v>
      </c>
      <c r="C250" s="225">
        <v>0.95833333333333337</v>
      </c>
      <c r="D250" s="225">
        <v>0.93333333333333335</v>
      </c>
      <c r="E250" s="225">
        <v>0.9375</v>
      </c>
      <c r="F250" s="225">
        <v>0.88888888888888884</v>
      </c>
      <c r="G250" s="225">
        <v>0.8571428571428571</v>
      </c>
      <c r="H250" s="225">
        <v>0.8487084870848709</v>
      </c>
      <c r="I250" s="225">
        <v>0.76923076923076927</v>
      </c>
      <c r="J250" s="225">
        <v>1</v>
      </c>
      <c r="K250" s="225">
        <v>0.68421052631578949</v>
      </c>
      <c r="L250" s="225">
        <v>0.77777777777777779</v>
      </c>
      <c r="M250" s="225">
        <v>0.80769230769230771</v>
      </c>
      <c r="N250" s="225">
        <v>0.84615384615384615</v>
      </c>
      <c r="O250" s="225">
        <v>0.7</v>
      </c>
      <c r="P250" s="225">
        <v>0.95652173913043481</v>
      </c>
      <c r="Q250" s="225">
        <v>0.93939393939393945</v>
      </c>
      <c r="R250" s="74">
        <v>0.91176470588235292</v>
      </c>
      <c r="S250" s="74">
        <v>0.8571428571428571</v>
      </c>
      <c r="T250" s="74">
        <v>0.89473684210526316</v>
      </c>
      <c r="U250" s="74">
        <v>0.77777777777777779</v>
      </c>
      <c r="V250" s="74">
        <v>0.94059405940594054</v>
      </c>
      <c r="W250" s="52"/>
      <c r="X250" s="52"/>
      <c r="Y250" s="52"/>
    </row>
    <row r="251" spans="1:25" s="221" customFormat="1" x14ac:dyDescent="0.25">
      <c r="A251" s="61"/>
      <c r="B251" s="60" t="s">
        <v>23</v>
      </c>
      <c r="C251" s="76">
        <v>1</v>
      </c>
      <c r="D251" s="76">
        <v>0.95</v>
      </c>
      <c r="E251" s="76">
        <v>0.9285714285714286</v>
      </c>
      <c r="F251" s="76">
        <v>0.8</v>
      </c>
      <c r="G251" s="76">
        <v>0.8214285714285714</v>
      </c>
      <c r="H251" s="76">
        <v>0.82752613240418116</v>
      </c>
      <c r="I251" s="76">
        <v>0.76470588235294112</v>
      </c>
      <c r="J251" s="76">
        <v>1</v>
      </c>
      <c r="K251" s="76">
        <v>0.84</v>
      </c>
      <c r="L251" s="76">
        <v>0.51724137931034486</v>
      </c>
      <c r="M251" s="76">
        <v>0.69696969696969702</v>
      </c>
      <c r="N251" s="76">
        <v>0.76923076923076927</v>
      </c>
      <c r="O251" s="76">
        <v>0.83720930232558144</v>
      </c>
      <c r="P251" s="76">
        <v>0.83870967741935487</v>
      </c>
      <c r="Q251" s="76">
        <v>0.92592592592592593</v>
      </c>
      <c r="R251" s="76">
        <v>0.8</v>
      </c>
      <c r="S251" s="76">
        <v>0.92307692307692313</v>
      </c>
      <c r="T251" s="76">
        <v>0.8666666666666667</v>
      </c>
      <c r="U251" s="76">
        <v>0.9</v>
      </c>
      <c r="V251" s="76">
        <v>0.8936170212765957</v>
      </c>
      <c r="W251" s="52"/>
      <c r="X251" s="52"/>
      <c r="Y251" s="52"/>
    </row>
    <row r="252" spans="1:25" s="256" customFormat="1" x14ac:dyDescent="0.25">
      <c r="A252" s="63">
        <v>2021</v>
      </c>
      <c r="B252" s="58" t="s">
        <v>12</v>
      </c>
      <c r="C252" s="225">
        <v>0.78260869565217395</v>
      </c>
      <c r="D252" s="225">
        <v>0.96153846153846156</v>
      </c>
      <c r="E252" s="225">
        <v>1</v>
      </c>
      <c r="F252" s="225">
        <v>0.76923076923076927</v>
      </c>
      <c r="G252" s="225">
        <v>0.91111111111111109</v>
      </c>
      <c r="H252" s="225">
        <v>0.85242718446601939</v>
      </c>
      <c r="I252" s="225">
        <v>0.88235294117647056</v>
      </c>
      <c r="J252" s="225">
        <v>0.86486486486486491</v>
      </c>
      <c r="K252" s="225">
        <v>0.90909090909090906</v>
      </c>
      <c r="L252" s="225">
        <v>0.81578947368421051</v>
      </c>
      <c r="M252" s="225">
        <v>0.84615384615384615</v>
      </c>
      <c r="N252" s="225">
        <v>0.81818181818181823</v>
      </c>
      <c r="O252" s="225">
        <v>0.88636363636363635</v>
      </c>
      <c r="P252" s="225">
        <v>0.9375</v>
      </c>
      <c r="Q252" s="225">
        <v>0.94666666666666666</v>
      </c>
      <c r="R252" s="74">
        <v>0.84210526315789469</v>
      </c>
      <c r="S252" s="74">
        <v>0.84615384615384615</v>
      </c>
      <c r="T252" s="74">
        <v>0.88888888888888884</v>
      </c>
      <c r="U252" s="74">
        <v>0.92307692307692313</v>
      </c>
      <c r="V252" s="74">
        <v>0.88043478260869568</v>
      </c>
      <c r="W252" s="52"/>
      <c r="X252" s="52"/>
      <c r="Y252" s="52"/>
    </row>
    <row r="253" spans="1:25" s="256" customFormat="1" x14ac:dyDescent="0.25">
      <c r="A253" s="55"/>
      <c r="B253" s="58" t="s">
        <v>13</v>
      </c>
      <c r="C253" s="225">
        <v>0.90476190476190477</v>
      </c>
      <c r="D253" s="225">
        <v>0.95652173913043481</v>
      </c>
      <c r="E253" s="225">
        <v>1</v>
      </c>
      <c r="F253" s="225">
        <v>0.82352941176470584</v>
      </c>
      <c r="G253" s="225">
        <v>0.82978723404255317</v>
      </c>
      <c r="H253" s="225">
        <v>0.88160676532769555</v>
      </c>
      <c r="I253" s="225">
        <v>0.84210526315789469</v>
      </c>
      <c r="J253" s="225">
        <v>0.96</v>
      </c>
      <c r="K253" s="225">
        <v>0.65</v>
      </c>
      <c r="L253" s="225">
        <v>0.6875</v>
      </c>
      <c r="M253" s="225">
        <v>0.8214285714285714</v>
      </c>
      <c r="N253" s="225">
        <v>0.77777777777777779</v>
      </c>
      <c r="O253" s="225">
        <v>0.80952380952380953</v>
      </c>
      <c r="P253" s="225">
        <v>0.8571428571428571</v>
      </c>
      <c r="Q253" s="225">
        <v>0.89610389610389607</v>
      </c>
      <c r="R253" s="74">
        <v>0.89655172413793105</v>
      </c>
      <c r="S253" s="74">
        <v>0.9</v>
      </c>
      <c r="T253" s="74">
        <v>0.89655172413793105</v>
      </c>
      <c r="U253" s="74">
        <v>1</v>
      </c>
      <c r="V253" s="74">
        <v>0.88636363636363635</v>
      </c>
      <c r="W253" s="52"/>
      <c r="X253" s="52"/>
      <c r="Y253" s="52"/>
    </row>
    <row r="254" spans="1:25" s="256" customFormat="1" x14ac:dyDescent="0.25">
      <c r="A254" s="55"/>
      <c r="B254" s="58" t="s">
        <v>14</v>
      </c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74"/>
      <c r="S254" s="74"/>
      <c r="T254" s="74"/>
      <c r="U254" s="74"/>
      <c r="V254" s="74"/>
      <c r="W254" s="52"/>
      <c r="X254" s="52"/>
      <c r="Y254" s="52"/>
    </row>
    <row r="255" spans="1:25" s="256" customFormat="1" x14ac:dyDescent="0.25">
      <c r="A255" s="55"/>
      <c r="B255" s="58" t="s">
        <v>15</v>
      </c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74"/>
      <c r="S255" s="74"/>
      <c r="T255" s="74"/>
      <c r="U255" s="74"/>
      <c r="V255" s="74"/>
      <c r="W255" s="52"/>
      <c r="X255" s="52"/>
      <c r="Y255" s="52"/>
    </row>
    <row r="256" spans="1:25" s="256" customFormat="1" x14ac:dyDescent="0.25">
      <c r="A256" s="55"/>
      <c r="B256" s="58" t="s">
        <v>16</v>
      </c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74"/>
      <c r="S256" s="74"/>
      <c r="T256" s="74"/>
      <c r="U256" s="74"/>
      <c r="V256" s="74"/>
      <c r="W256" s="52"/>
      <c r="X256" s="52"/>
      <c r="Y256" s="52"/>
    </row>
    <row r="257" spans="1:25" s="256" customFormat="1" x14ac:dyDescent="0.25">
      <c r="A257" s="55"/>
      <c r="B257" s="58" t="s">
        <v>17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74"/>
      <c r="S257" s="74"/>
      <c r="T257" s="74"/>
      <c r="U257" s="74"/>
      <c r="V257" s="74"/>
      <c r="W257" s="52"/>
      <c r="X257" s="52"/>
      <c r="Y257" s="52"/>
    </row>
    <row r="258" spans="1:25" s="256" customFormat="1" x14ac:dyDescent="0.25">
      <c r="A258" s="55"/>
      <c r="B258" s="58" t="s">
        <v>18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74"/>
      <c r="S258" s="74"/>
      <c r="T258" s="74"/>
      <c r="U258" s="74"/>
      <c r="V258" s="74"/>
      <c r="W258" s="52"/>
      <c r="X258" s="52"/>
      <c r="Y258" s="52"/>
    </row>
    <row r="259" spans="1:25" s="256" customFormat="1" x14ac:dyDescent="0.25">
      <c r="A259" s="55"/>
      <c r="B259" s="58" t="s">
        <v>19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74"/>
      <c r="S259" s="74"/>
      <c r="T259" s="74"/>
      <c r="U259" s="74"/>
      <c r="V259" s="74"/>
      <c r="W259" s="52"/>
      <c r="X259" s="52"/>
      <c r="Y259" s="52"/>
    </row>
    <row r="260" spans="1:25" s="256" customFormat="1" x14ac:dyDescent="0.25">
      <c r="A260" s="55"/>
      <c r="B260" s="58" t="s">
        <v>20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74"/>
      <c r="S260" s="74"/>
      <c r="T260" s="74"/>
      <c r="U260" s="74"/>
      <c r="V260" s="74"/>
      <c r="W260" s="52"/>
      <c r="X260" s="52"/>
      <c r="Y260" s="52"/>
    </row>
    <row r="261" spans="1:25" s="256" customFormat="1" x14ac:dyDescent="0.25">
      <c r="A261" s="55"/>
      <c r="B261" s="58" t="s">
        <v>21</v>
      </c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74"/>
      <c r="S261" s="74"/>
      <c r="T261" s="74"/>
      <c r="U261" s="74"/>
      <c r="V261" s="74"/>
      <c r="W261" s="52"/>
      <c r="X261" s="52"/>
      <c r="Y261" s="52"/>
    </row>
    <row r="262" spans="1:25" s="256" customFormat="1" x14ac:dyDescent="0.25">
      <c r="A262" s="55"/>
      <c r="B262" s="58" t="s">
        <v>22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74"/>
      <c r="S262" s="74"/>
      <c r="T262" s="74"/>
      <c r="U262" s="74"/>
      <c r="V262" s="74"/>
      <c r="W262" s="52"/>
      <c r="X262" s="52"/>
      <c r="Y262" s="52"/>
    </row>
    <row r="263" spans="1:25" s="256" customFormat="1" x14ac:dyDescent="0.25">
      <c r="A263" s="55"/>
      <c r="B263" s="58" t="s">
        <v>23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74"/>
      <c r="S263" s="74"/>
      <c r="T263" s="74"/>
      <c r="U263" s="74"/>
      <c r="V263" s="74"/>
      <c r="W263" s="52"/>
      <c r="X263" s="52"/>
      <c r="Y263" s="52"/>
    </row>
    <row r="264" spans="1:25" s="202" customFormat="1" ht="30" customHeight="1" x14ac:dyDescent="0.25">
      <c r="A264" s="64" t="s">
        <v>125</v>
      </c>
      <c r="B264" s="65" t="s">
        <v>124</v>
      </c>
      <c r="C264" s="81">
        <v>0.91509433962264153</v>
      </c>
      <c r="D264" s="81">
        <v>0.76691729323308266</v>
      </c>
      <c r="E264" s="81">
        <v>0.86708860759493667</v>
      </c>
      <c r="F264" s="81">
        <v>0.872</v>
      </c>
      <c r="G264" s="81">
        <v>0.82098765432098764</v>
      </c>
      <c r="H264" s="81">
        <v>0.87430217900234108</v>
      </c>
      <c r="I264" s="81">
        <v>0.91191709844559588</v>
      </c>
      <c r="J264" s="81">
        <v>0.91916167664670656</v>
      </c>
      <c r="K264" s="81">
        <v>0.77327935222672062</v>
      </c>
      <c r="L264" s="81">
        <v>0.68292682926829273</v>
      </c>
      <c r="M264" s="81">
        <v>0.90459363957597172</v>
      </c>
      <c r="N264" s="81">
        <v>0.87581699346405228</v>
      </c>
      <c r="O264" s="81">
        <v>0.90289256198347112</v>
      </c>
      <c r="P264" s="81">
        <v>0.87591240875912413</v>
      </c>
      <c r="Q264" s="81">
        <v>0.91054313099041528</v>
      </c>
      <c r="R264" s="81">
        <v>0.91089108910891092</v>
      </c>
      <c r="S264" s="81">
        <v>0.90099009900990101</v>
      </c>
      <c r="T264" s="81">
        <v>0.91891891891891897</v>
      </c>
      <c r="U264" s="81">
        <v>0.94852941176470584</v>
      </c>
      <c r="V264" s="81">
        <v>0.89883268482490275</v>
      </c>
      <c r="W264" s="52"/>
      <c r="X264" s="52"/>
      <c r="Y264" s="52"/>
    </row>
    <row r="265" spans="1:25" s="202" customFormat="1" ht="30" customHeight="1" x14ac:dyDescent="0.25">
      <c r="A265" s="55"/>
      <c r="B265" s="55" t="s">
        <v>48</v>
      </c>
      <c r="C265" s="83">
        <v>0.93981481481481477</v>
      </c>
      <c r="D265" s="83">
        <v>0.92063492063492058</v>
      </c>
      <c r="E265" s="83">
        <v>0.94666666666666666</v>
      </c>
      <c r="F265" s="83">
        <v>0.87096774193548387</v>
      </c>
      <c r="G265" s="83">
        <v>0.82758620689655171</v>
      </c>
      <c r="H265" s="83">
        <v>0.88623046875</v>
      </c>
      <c r="I265" s="83">
        <v>0.86538461538461542</v>
      </c>
      <c r="J265" s="83">
        <v>0.95481927710843373</v>
      </c>
      <c r="K265" s="83">
        <v>0.7963800904977375</v>
      </c>
      <c r="L265" s="83">
        <v>0.67867036011080328</v>
      </c>
      <c r="M265" s="83">
        <v>0.89456869009584661</v>
      </c>
      <c r="N265" s="83">
        <v>0.9147286821705426</v>
      </c>
      <c r="O265" s="83">
        <v>0.87975951903807614</v>
      </c>
      <c r="P265" s="83">
        <v>0.91856677524429964</v>
      </c>
      <c r="Q265" s="83">
        <v>0.90121155638397021</v>
      </c>
      <c r="R265" s="83">
        <v>0.93690851735015768</v>
      </c>
      <c r="S265" s="83">
        <v>0.93518518518518523</v>
      </c>
      <c r="T265" s="83">
        <v>0.91500000000000004</v>
      </c>
      <c r="U265" s="83">
        <v>0.94354838709677424</v>
      </c>
      <c r="V265" s="83">
        <v>0.92595744680851066</v>
      </c>
      <c r="W265" s="52"/>
      <c r="X265" s="52"/>
      <c r="Y265" s="52"/>
    </row>
    <row r="266" spans="1:25" s="202" customFormat="1" ht="31.5" x14ac:dyDescent="0.25">
      <c r="A266" s="55"/>
      <c r="B266" s="55" t="s">
        <v>200</v>
      </c>
      <c r="C266" s="83">
        <v>0.89639639639639634</v>
      </c>
      <c r="D266" s="83">
        <v>0.95057034220532322</v>
      </c>
      <c r="E266" s="83">
        <v>0.97023809523809523</v>
      </c>
      <c r="F266" s="83">
        <v>0.79389312977099236</v>
      </c>
      <c r="G266" s="83">
        <v>0.84427767354596628</v>
      </c>
      <c r="H266" s="83">
        <v>0.86198073449729073</v>
      </c>
      <c r="I266" s="83">
        <v>0.80540540540540539</v>
      </c>
      <c r="J266" s="83">
        <v>0.95833333333333337</v>
      </c>
      <c r="K266" s="83">
        <v>0.83783783783783783</v>
      </c>
      <c r="L266" s="83">
        <v>0.70933333333333337</v>
      </c>
      <c r="M266" s="83">
        <v>0.77272727272727271</v>
      </c>
      <c r="N266" s="83">
        <v>0.90666666666666662</v>
      </c>
      <c r="O266" s="83">
        <v>0.88518518518518519</v>
      </c>
      <c r="P266" s="83">
        <v>0.953125</v>
      </c>
      <c r="Q266" s="83">
        <v>0.89774696707105717</v>
      </c>
      <c r="R266" s="83">
        <v>0.87239583333333337</v>
      </c>
      <c r="S266" s="83">
        <v>0.9327731092436975</v>
      </c>
      <c r="T266" s="83">
        <v>0.8868778280542986</v>
      </c>
      <c r="U266" s="83">
        <v>0.90714285714285714</v>
      </c>
      <c r="V266" s="83">
        <v>0.9296875</v>
      </c>
      <c r="W266" s="52"/>
      <c r="X266" s="52"/>
      <c r="Y266" s="52"/>
    </row>
    <row r="267" spans="1:25" s="202" customFormat="1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  <c r="S267" s="56"/>
      <c r="T267" s="56"/>
      <c r="U267" s="56"/>
      <c r="V267" s="56"/>
      <c r="W267" s="52"/>
      <c r="X267" s="52"/>
      <c r="Y267" s="52"/>
    </row>
    <row r="268" spans="1:25" s="202" customFormat="1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02" customFormat="1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02" customFormat="1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02" customFormat="1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02" customForma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02" customFormat="1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02" customForma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02" customFormat="1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02" customFormat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02" customFormat="1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02" customFormat="1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02" customFormat="1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02" customFormat="1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02" customFormat="1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02" customFormat="1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02" customFormat="1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02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02" customForma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02" customForma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02" customFormat="1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02" customFormat="1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02" customFormat="1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02" customFormat="1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02" customFormat="1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02" customFormat="1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02" customFormat="1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02" customFormat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02" customForma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02" customFormat="1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02" customFormat="1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02" customFormat="1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02" customFormat="1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02" customFormat="1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02" customFormat="1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02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02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02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02" customFormat="1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02" customFormat="1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02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02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02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02" customFormat="1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02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02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02" customFormat="1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02" customFormat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02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02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02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02" customFormat="1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02" customFormat="1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02" customFormat="1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02" customFormat="1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02" customFormat="1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02" customFormat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02" customFormat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02" customFormat="1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02" customFormat="1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02" customFormat="1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02" customFormat="1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02" customFormat="1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02" customFormat="1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02" customFormat="1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02" customFormat="1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02" customFormat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02" customFormat="1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02" customFormat="1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02" customFormat="1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02" customFormat="1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02" customFormat="1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02" customFormat="1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02" customFormat="1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02" customFormat="1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02" customFormat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02" customForma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02" customForma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02" customFormat="1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02" customFormat="1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02" customFormat="1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02" customFormat="1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02" customFormat="1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02" customFormat="1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02" customFormat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02" customFormat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02" customFormat="1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02" customFormat="1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02" customForma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02" customFormat="1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02" customFormat="1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02" customFormat="1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02" customFormat="1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02" customFormat="1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02" customFormat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202" customFormat="1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202" customFormat="1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202" customFormat="1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  <row r="365" spans="1:25" s="202" customFormat="1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6"/>
      <c r="S365" s="56"/>
      <c r="T365" s="56"/>
      <c r="U365" s="56"/>
      <c r="V365" s="56"/>
      <c r="W365" s="52"/>
      <c r="X365" s="52"/>
      <c r="Y365" s="52"/>
    </row>
    <row r="366" spans="1:25" s="202" customFormat="1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6"/>
      <c r="S366" s="56"/>
      <c r="T366" s="56"/>
      <c r="U366" s="56"/>
      <c r="V366" s="56"/>
      <c r="W366" s="52"/>
      <c r="X366" s="52"/>
      <c r="Y366" s="52"/>
    </row>
    <row r="367" spans="1:25" s="202" customFormat="1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6"/>
      <c r="S367" s="56"/>
      <c r="T367" s="56"/>
      <c r="U367" s="56"/>
      <c r="V367" s="56"/>
      <c r="W367" s="52"/>
      <c r="X367" s="52"/>
      <c r="Y367" s="52"/>
    </row>
    <row r="368" spans="1:25" s="202" customFormat="1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  <c r="S368" s="56"/>
      <c r="T368" s="56"/>
      <c r="U368" s="56"/>
      <c r="V368" s="56"/>
      <c r="W368" s="52"/>
      <c r="X368" s="52"/>
      <c r="Y368" s="52"/>
    </row>
    <row r="369" spans="1:25" s="202" customFormat="1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  <c r="S369" s="56"/>
      <c r="T369" s="56"/>
      <c r="U369" s="56"/>
      <c r="V369" s="56"/>
      <c r="W369" s="52"/>
      <c r="X369" s="52"/>
      <c r="Y369" s="52"/>
    </row>
    <row r="370" spans="1:25" s="202" customFormat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  <c r="S370" s="56"/>
      <c r="T370" s="56"/>
      <c r="U370" s="56"/>
      <c r="V370" s="56"/>
      <c r="W370" s="52"/>
      <c r="X370" s="52"/>
      <c r="Y370" s="52"/>
    </row>
    <row r="371" spans="1:25" s="202" customFormat="1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  <c r="S371" s="56"/>
      <c r="T371" s="56"/>
      <c r="U371" s="56"/>
      <c r="V371" s="56"/>
      <c r="W371" s="52"/>
      <c r="X371" s="52"/>
      <c r="Y371" s="52"/>
    </row>
    <row r="372" spans="1:25" s="202" customFormat="1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  <c r="S372" s="56"/>
      <c r="T372" s="56"/>
      <c r="U372" s="56"/>
      <c r="V372" s="56"/>
      <c r="W372" s="52"/>
      <c r="X372" s="52"/>
      <c r="Y372" s="52"/>
    </row>
    <row r="373" spans="1:25" s="202" customFormat="1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  <c r="S373" s="56"/>
      <c r="T373" s="56"/>
      <c r="U373" s="56"/>
      <c r="V373" s="56"/>
      <c r="W373" s="52"/>
      <c r="X373" s="52"/>
      <c r="Y373" s="52"/>
    </row>
    <row r="374" spans="1:25" s="202" customFormat="1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6"/>
      <c r="T374" s="56"/>
      <c r="U374" s="56"/>
      <c r="V374" s="56"/>
      <c r="W374" s="52"/>
      <c r="X374" s="52"/>
      <c r="Y374" s="52"/>
    </row>
    <row r="375" spans="1:25" s="202" customFormat="1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6"/>
      <c r="T375" s="56"/>
      <c r="U375" s="56"/>
      <c r="V375" s="56"/>
      <c r="W375" s="52"/>
      <c r="X375" s="52"/>
      <c r="Y375" s="52"/>
    </row>
    <row r="376" spans="1:25" s="202" customFormat="1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6"/>
      <c r="T376" s="56"/>
      <c r="U376" s="56"/>
      <c r="V376" s="56"/>
      <c r="W376" s="52"/>
      <c r="X376" s="52"/>
      <c r="Y376" s="52"/>
    </row>
    <row r="377" spans="1:25" s="202" customFormat="1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6"/>
      <c r="T377" s="56"/>
      <c r="U377" s="56"/>
      <c r="V377" s="56"/>
      <c r="W377" s="52"/>
      <c r="X377" s="52"/>
      <c r="Y377" s="52"/>
    </row>
    <row r="378" spans="1:25" s="202" customFormat="1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6"/>
      <c r="S378" s="56"/>
      <c r="T378" s="56"/>
      <c r="U378" s="56"/>
      <c r="V378" s="56"/>
      <c r="W378" s="52"/>
      <c r="X378" s="52"/>
      <c r="Y378" s="52"/>
    </row>
    <row r="379" spans="1:25" s="202" customFormat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6"/>
      <c r="S379" s="56"/>
      <c r="T379" s="56"/>
      <c r="U379" s="56"/>
      <c r="V379" s="56"/>
      <c r="W379" s="52"/>
      <c r="X379" s="52"/>
      <c r="Y379" s="52"/>
    </row>
    <row r="380" spans="1:25" s="202" customFormat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6"/>
      <c r="S380" s="56"/>
      <c r="T380" s="56"/>
      <c r="U380" s="56"/>
      <c r="V380" s="56"/>
      <c r="W380" s="52"/>
      <c r="X380" s="52"/>
      <c r="Y380" s="52"/>
    </row>
    <row r="381" spans="1:25" s="202" customForma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6"/>
      <c r="S381" s="56"/>
      <c r="T381" s="56"/>
      <c r="U381" s="56"/>
      <c r="V381" s="56"/>
      <c r="W381" s="52"/>
      <c r="X381" s="52"/>
      <c r="Y381" s="52"/>
    </row>
    <row r="382" spans="1:25" s="202" customFormat="1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6"/>
      <c r="S382" s="56"/>
      <c r="T382" s="56"/>
      <c r="U382" s="56"/>
      <c r="V382" s="56"/>
      <c r="W382" s="52"/>
      <c r="X382" s="52"/>
      <c r="Y382" s="52"/>
    </row>
    <row r="383" spans="1:25" s="202" customFormat="1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6"/>
      <c r="S383" s="56"/>
      <c r="T383" s="56"/>
      <c r="U383" s="56"/>
      <c r="V383" s="56"/>
      <c r="W383" s="52"/>
      <c r="X383" s="52"/>
      <c r="Y383" s="52"/>
    </row>
    <row r="384" spans="1:25" s="202" customFormat="1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6"/>
      <c r="S384" s="56"/>
      <c r="T384" s="56"/>
      <c r="U384" s="56"/>
      <c r="V384" s="56"/>
      <c r="W384" s="52"/>
      <c r="X384" s="52"/>
      <c r="Y384" s="52"/>
    </row>
    <row r="385" spans="1:25" s="202" customFormat="1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6"/>
      <c r="S385" s="56"/>
      <c r="T385" s="56"/>
      <c r="U385" s="56"/>
      <c r="V385" s="56"/>
      <c r="W385" s="52"/>
      <c r="X385" s="52"/>
      <c r="Y385" s="52"/>
    </row>
    <row r="386" spans="1:25" s="202" customFormat="1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6"/>
      <c r="S386" s="56"/>
      <c r="T386" s="56"/>
      <c r="U386" s="56"/>
      <c r="V386" s="56"/>
      <c r="W386" s="52"/>
      <c r="X386" s="52"/>
      <c r="Y386" s="52"/>
    </row>
    <row r="387" spans="1:25" s="202" customFormat="1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6"/>
      <c r="S387" s="56"/>
      <c r="T387" s="56"/>
      <c r="U387" s="56"/>
      <c r="V387" s="56"/>
      <c r="W387" s="52"/>
      <c r="X387" s="52"/>
      <c r="Y387" s="52"/>
    </row>
    <row r="388" spans="1:25" s="202" customFormat="1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6"/>
      <c r="S388" s="56"/>
      <c r="T388" s="56"/>
      <c r="U388" s="56"/>
      <c r="V388" s="56"/>
      <c r="W388" s="52"/>
      <c r="X388" s="52"/>
      <c r="Y388" s="52"/>
    </row>
    <row r="389" spans="1:25" s="202" customFormat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  <c r="S389" s="56"/>
      <c r="T389" s="56"/>
      <c r="U389" s="56"/>
      <c r="V389" s="56"/>
      <c r="W389" s="52"/>
      <c r="X389" s="52"/>
      <c r="Y389" s="52"/>
    </row>
    <row r="390" spans="1:25" s="202" customFormat="1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  <c r="S390" s="56"/>
      <c r="T390" s="56"/>
      <c r="U390" s="56"/>
      <c r="V390" s="56"/>
      <c r="W390" s="52"/>
      <c r="X390" s="52"/>
      <c r="Y390" s="52"/>
    </row>
    <row r="391" spans="1:25" s="202" customFormat="1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  <c r="S391" s="56"/>
      <c r="T391" s="56"/>
      <c r="U391" s="56"/>
      <c r="V391" s="56"/>
      <c r="W391" s="52"/>
      <c r="X391" s="52"/>
      <c r="Y391" s="52"/>
    </row>
    <row r="392" spans="1:25" s="202" customFormat="1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  <c r="S392" s="56"/>
      <c r="T392" s="56"/>
      <c r="U392" s="56"/>
      <c r="V392" s="56"/>
      <c r="W392" s="52"/>
      <c r="X392" s="52"/>
      <c r="Y392" s="52"/>
    </row>
    <row r="393" spans="1:25" s="202" customFormat="1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  <c r="S393" s="56"/>
      <c r="T393" s="56"/>
      <c r="U393" s="56"/>
      <c r="V393" s="56"/>
      <c r="W393" s="52"/>
      <c r="X393" s="52"/>
      <c r="Y393" s="52"/>
    </row>
    <row r="394" spans="1:25" s="202" customFormat="1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  <c r="S394" s="56"/>
      <c r="T394" s="56"/>
      <c r="U394" s="56"/>
      <c r="V394" s="56"/>
      <c r="W394" s="52"/>
      <c r="X394" s="52"/>
      <c r="Y394" s="52"/>
    </row>
    <row r="395" spans="1:25" s="202" customFormat="1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  <c r="S395" s="56"/>
      <c r="T395" s="56"/>
      <c r="U395" s="56"/>
      <c r="V395" s="56"/>
      <c r="W395" s="52"/>
      <c r="X395" s="52"/>
      <c r="Y395" s="52"/>
    </row>
    <row r="396" spans="1:25" s="202" customFormat="1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  <c r="S396" s="56"/>
      <c r="T396" s="56"/>
      <c r="U396" s="56"/>
      <c r="V396" s="56"/>
      <c r="W396" s="52"/>
      <c r="X396" s="52"/>
      <c r="Y396" s="52"/>
    </row>
    <row r="397" spans="1:25" s="202" customFormat="1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6"/>
      <c r="S397" s="56"/>
      <c r="T397" s="56"/>
      <c r="U397" s="56"/>
      <c r="V397" s="56"/>
      <c r="W397" s="52"/>
      <c r="X397" s="52"/>
      <c r="Y397" s="52"/>
    </row>
    <row r="398" spans="1:25" s="202" customFormat="1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6"/>
      <c r="S398" s="56"/>
      <c r="T398" s="56"/>
      <c r="U398" s="56"/>
      <c r="V398" s="56"/>
      <c r="W398" s="52"/>
      <c r="X398" s="52"/>
      <c r="Y398" s="52"/>
    </row>
    <row r="399" spans="1:25" s="202" customFormat="1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6"/>
      <c r="S399" s="56"/>
      <c r="T399" s="56"/>
      <c r="U399" s="56"/>
      <c r="V399" s="56"/>
      <c r="W399" s="52"/>
      <c r="X399" s="52"/>
      <c r="Y399" s="52"/>
    </row>
    <row r="400" spans="1:25" s="202" customFormat="1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6"/>
      <c r="S400" s="56"/>
      <c r="T400" s="56"/>
      <c r="U400" s="56"/>
      <c r="V400" s="56"/>
      <c r="W400" s="52"/>
      <c r="X400" s="52"/>
      <c r="Y400" s="52"/>
    </row>
    <row r="401" spans="1:25" s="202" customFormat="1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6"/>
      <c r="S401" s="56"/>
      <c r="T401" s="56"/>
      <c r="U401" s="56"/>
      <c r="V401" s="56"/>
      <c r="W401" s="52"/>
      <c r="X401" s="52"/>
      <c r="Y401" s="52"/>
    </row>
    <row r="402" spans="1:25" s="202" customFormat="1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6"/>
      <c r="S402" s="56"/>
      <c r="T402" s="56"/>
      <c r="U402" s="56"/>
      <c r="V402" s="56"/>
      <c r="W402" s="52"/>
      <c r="X402" s="52"/>
      <c r="Y402" s="52"/>
    </row>
    <row r="403" spans="1:25" s="202" customFormat="1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6"/>
      <c r="S403" s="56"/>
      <c r="T403" s="56"/>
      <c r="U403" s="56"/>
      <c r="V403" s="56"/>
      <c r="W403" s="52"/>
      <c r="X403" s="52"/>
      <c r="Y403" s="52"/>
    </row>
    <row r="404" spans="1:25" s="202" customFormat="1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6"/>
      <c r="S404" s="56"/>
      <c r="T404" s="56"/>
      <c r="U404" s="56"/>
      <c r="V404" s="56"/>
      <c r="W404" s="52"/>
      <c r="X404" s="52"/>
      <c r="Y404" s="52"/>
    </row>
    <row r="405" spans="1:25" s="202" customFormat="1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6"/>
      <c r="T405" s="56"/>
      <c r="U405" s="56"/>
      <c r="V405" s="56"/>
      <c r="W405" s="52"/>
      <c r="X405" s="52"/>
      <c r="Y405" s="52"/>
    </row>
    <row r="406" spans="1:25" s="202" customFormat="1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6"/>
      <c r="T406" s="56"/>
      <c r="U406" s="56"/>
      <c r="V406" s="56"/>
      <c r="W406" s="52"/>
      <c r="X406" s="52"/>
      <c r="Y406" s="52"/>
    </row>
    <row r="407" spans="1:25" s="202" customFormat="1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6"/>
      <c r="T407" s="56"/>
      <c r="U407" s="56"/>
      <c r="V407" s="56"/>
      <c r="W407" s="52"/>
      <c r="X407" s="52"/>
      <c r="Y407" s="52"/>
    </row>
    <row r="408" spans="1:25" s="202" customFormat="1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6"/>
      <c r="S408" s="56"/>
      <c r="T408" s="56"/>
      <c r="U408" s="56"/>
      <c r="V408" s="56"/>
      <c r="W408" s="52"/>
      <c r="X408" s="52"/>
      <c r="Y408" s="52"/>
    </row>
    <row r="409" spans="1:25" s="202" customFormat="1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6"/>
      <c r="S409" s="56"/>
      <c r="T409" s="56"/>
      <c r="U409" s="56"/>
      <c r="V409" s="56"/>
      <c r="W409" s="52"/>
      <c r="X409" s="52"/>
      <c r="Y409" s="52"/>
    </row>
    <row r="410" spans="1:25" s="202" customFormat="1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6"/>
      <c r="S410" s="56"/>
      <c r="T410" s="56"/>
      <c r="U410" s="56"/>
      <c r="V410" s="56"/>
      <c r="W410" s="52"/>
      <c r="X410" s="52"/>
      <c r="Y410" s="52"/>
    </row>
    <row r="411" spans="1:25" s="202" customFormat="1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  <c r="S411" s="56"/>
      <c r="T411" s="56"/>
      <c r="U411" s="56"/>
      <c r="V411" s="56"/>
      <c r="W411" s="52"/>
      <c r="X411" s="52"/>
      <c r="Y411" s="52"/>
    </row>
    <row r="412" spans="1:25" s="202" customFormat="1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  <c r="S412" s="56"/>
      <c r="T412" s="56"/>
      <c r="U412" s="56"/>
      <c r="V412" s="56"/>
      <c r="W412" s="52"/>
      <c r="X412" s="52"/>
      <c r="Y412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9"/>
  <sheetViews>
    <sheetView zoomScaleNormal="100" workbookViewId="0">
      <selection activeCell="C249" sqref="C249:V250"/>
    </sheetView>
  </sheetViews>
  <sheetFormatPr defaultColWidth="8.875" defaultRowHeight="15.75" x14ac:dyDescent="0.25"/>
  <cols>
    <col min="1" max="1" width="15.875" style="27" customWidth="1"/>
    <col min="2" max="2" width="11.125" style="27" customWidth="1"/>
    <col min="3" max="17" width="14.875" style="27" customWidth="1"/>
    <col min="18" max="22" width="14.875" style="13" customWidth="1"/>
    <col min="23" max="28" width="8.875" style="250"/>
  </cols>
  <sheetData>
    <row r="1" spans="1:30" ht="29.25" customHeight="1" x14ac:dyDescent="0.35">
      <c r="A1" s="269" t="s">
        <v>237</v>
      </c>
      <c r="B1" s="269"/>
      <c r="C1" s="269"/>
      <c r="D1" s="269"/>
      <c r="E1" s="269"/>
      <c r="F1" s="269"/>
      <c r="G1" s="269"/>
      <c r="H1" s="269"/>
      <c r="I1" s="269"/>
      <c r="J1" s="269"/>
      <c r="L1" s="20" t="s">
        <v>30</v>
      </c>
      <c r="M1" s="55"/>
      <c r="N1" s="55"/>
      <c r="O1" s="55"/>
      <c r="P1" s="55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25">
      <c r="A2" s="270" t="s">
        <v>183</v>
      </c>
      <c r="B2" s="270"/>
      <c r="C2" s="270"/>
      <c r="D2" s="270"/>
      <c r="E2" s="270"/>
      <c r="F2" s="270"/>
      <c r="G2" s="270"/>
      <c r="H2" s="270"/>
      <c r="I2" s="270"/>
      <c r="J2" s="270"/>
      <c r="K2" s="27" t="s">
        <v>243</v>
      </c>
      <c r="L2" t="s">
        <v>241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35">
      <c r="A3" s="84"/>
      <c r="B3" s="84"/>
      <c r="C3" s="84"/>
      <c r="D3" s="84"/>
      <c r="E3" s="84"/>
      <c r="F3" s="55"/>
      <c r="G3" s="55"/>
      <c r="H3" s="55"/>
      <c r="I3" s="55"/>
      <c r="J3" s="55"/>
      <c r="K3" s="27" t="s">
        <v>244</v>
      </c>
      <c r="L3" t="s">
        <v>242</v>
      </c>
      <c r="M3" s="55"/>
      <c r="N3" s="55"/>
      <c r="O3" s="55"/>
      <c r="P3" s="55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25">
      <c r="A5" s="226" t="s">
        <v>55</v>
      </c>
      <c r="B5" s="227"/>
      <c r="C5" s="227" t="s">
        <v>56</v>
      </c>
      <c r="D5" s="227" t="s">
        <v>57</v>
      </c>
      <c r="E5" s="227" t="s">
        <v>58</v>
      </c>
      <c r="F5" s="227" t="s">
        <v>59</v>
      </c>
      <c r="G5" s="227" t="s">
        <v>60</v>
      </c>
      <c r="H5" s="227" t="s">
        <v>121</v>
      </c>
      <c r="I5" s="227" t="s">
        <v>61</v>
      </c>
      <c r="J5" s="227" t="s">
        <v>62</v>
      </c>
      <c r="K5" s="227" t="s">
        <v>63</v>
      </c>
      <c r="L5" s="228" t="s">
        <v>64</v>
      </c>
      <c r="M5" s="228" t="s">
        <v>65</v>
      </c>
      <c r="N5" s="228" t="s">
        <v>66</v>
      </c>
      <c r="O5" s="228" t="s">
        <v>67</v>
      </c>
      <c r="P5" s="228" t="s">
        <v>68</v>
      </c>
      <c r="Q5" s="228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25">
      <c r="A6" s="57" t="s">
        <v>11</v>
      </c>
      <c r="B6" s="58" t="s">
        <v>12</v>
      </c>
      <c r="C6" s="74">
        <v>0.96250000000000002</v>
      </c>
      <c r="D6" s="74">
        <v>0.66666666666666663</v>
      </c>
      <c r="E6" s="74">
        <v>0.93846153846153846</v>
      </c>
      <c r="F6" s="74">
        <v>0.86842105263157898</v>
      </c>
      <c r="G6" s="74">
        <v>0.92307692307692313</v>
      </c>
      <c r="H6" s="74">
        <v>0.95454545454545459</v>
      </c>
      <c r="I6" s="74">
        <v>0.967741935483871</v>
      </c>
      <c r="J6" s="74"/>
      <c r="K6" s="74">
        <v>0.8</v>
      </c>
      <c r="L6" s="74">
        <v>0.96666666666666667</v>
      </c>
      <c r="M6" s="74">
        <v>1</v>
      </c>
      <c r="N6" s="74">
        <v>0.8</v>
      </c>
      <c r="O6" s="74">
        <v>1</v>
      </c>
      <c r="P6" s="74">
        <v>1</v>
      </c>
      <c r="Q6" s="74">
        <v>0.97142857142857142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25">
      <c r="A7" s="57"/>
      <c r="B7" s="58" t="s">
        <v>13</v>
      </c>
      <c r="C7" s="74">
        <v>0.91549295774647887</v>
      </c>
      <c r="D7" s="74">
        <v>0.83333333333333337</v>
      </c>
      <c r="E7" s="74">
        <v>1</v>
      </c>
      <c r="F7" s="74">
        <v>0.90625</v>
      </c>
      <c r="G7" s="74">
        <v>1</v>
      </c>
      <c r="H7" s="74">
        <v>0.97499999999999998</v>
      </c>
      <c r="I7" s="74">
        <v>0.97560975609756095</v>
      </c>
      <c r="J7" s="74">
        <v>1</v>
      </c>
      <c r="K7" s="74">
        <v>0.91666666666666663</v>
      </c>
      <c r="L7" s="74">
        <v>0.92682926829268297</v>
      </c>
      <c r="M7" s="74">
        <v>1</v>
      </c>
      <c r="N7" s="74">
        <v>1</v>
      </c>
      <c r="O7" s="74">
        <v>1</v>
      </c>
      <c r="P7" s="74">
        <v>1</v>
      </c>
      <c r="Q7" s="74">
        <v>0.96721311475409832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25">
      <c r="A8" s="57"/>
      <c r="B8" s="58" t="s">
        <v>14</v>
      </c>
      <c r="C8" s="74">
        <v>0.90361445783132532</v>
      </c>
      <c r="D8" s="74">
        <v>0.77777777777777779</v>
      </c>
      <c r="E8" s="74">
        <v>0.96610169491525422</v>
      </c>
      <c r="F8" s="74">
        <v>0.9375</v>
      </c>
      <c r="G8" s="74">
        <v>1</v>
      </c>
      <c r="H8" s="74">
        <v>1</v>
      </c>
      <c r="I8" s="74">
        <v>1</v>
      </c>
      <c r="J8" s="74">
        <v>0.75</v>
      </c>
      <c r="K8" s="74">
        <v>0.9285714285714286</v>
      </c>
      <c r="L8" s="74">
        <v>0.96296296296296291</v>
      </c>
      <c r="M8" s="74">
        <v>1</v>
      </c>
      <c r="N8" s="74">
        <v>0.7142857142857143</v>
      </c>
      <c r="O8" s="74">
        <v>0.88888888888888884</v>
      </c>
      <c r="P8" s="74">
        <v>1</v>
      </c>
      <c r="Q8" s="74">
        <v>0.9838709677419355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25">
      <c r="A9" s="57"/>
      <c r="B9" s="58" t="s">
        <v>15</v>
      </c>
      <c r="C9" s="74">
        <v>0.92771084337349397</v>
      </c>
      <c r="D9" s="74">
        <v>0.8666666666666667</v>
      </c>
      <c r="E9" s="74">
        <v>0.95348837209302328</v>
      </c>
      <c r="F9" s="74">
        <v>0.95833333333333337</v>
      </c>
      <c r="G9" s="74">
        <v>1</v>
      </c>
      <c r="H9" s="74">
        <v>0.98360655737704916</v>
      </c>
      <c r="I9" s="74">
        <v>1</v>
      </c>
      <c r="J9" s="74">
        <v>0.8</v>
      </c>
      <c r="K9" s="74">
        <v>0.88235294117647056</v>
      </c>
      <c r="L9" s="74">
        <v>1</v>
      </c>
      <c r="M9" s="74">
        <v>1</v>
      </c>
      <c r="N9" s="74">
        <v>0.93333333333333335</v>
      </c>
      <c r="O9" s="74">
        <v>1</v>
      </c>
      <c r="P9" s="74">
        <v>0.83333333333333337</v>
      </c>
      <c r="Q9" s="74">
        <v>0.94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25">
      <c r="A10" s="57"/>
      <c r="B10" s="58" t="s">
        <v>16</v>
      </c>
      <c r="C10" s="74">
        <v>0.94318181818181823</v>
      </c>
      <c r="D10" s="74">
        <v>0.77777777777777779</v>
      </c>
      <c r="E10" s="74">
        <v>0.94545454545454544</v>
      </c>
      <c r="F10" s="74">
        <v>0.89743589743589747</v>
      </c>
      <c r="G10" s="74">
        <v>1</v>
      </c>
      <c r="H10" s="74">
        <v>1</v>
      </c>
      <c r="I10" s="74">
        <v>0.97222222222222221</v>
      </c>
      <c r="J10" s="74">
        <v>0.5</v>
      </c>
      <c r="K10" s="74">
        <v>0.9375</v>
      </c>
      <c r="L10" s="74">
        <v>0.89655172413793105</v>
      </c>
      <c r="M10" s="74">
        <v>1</v>
      </c>
      <c r="N10" s="74">
        <v>0.91666666666666663</v>
      </c>
      <c r="O10" s="74">
        <v>1</v>
      </c>
      <c r="P10" s="74">
        <v>1</v>
      </c>
      <c r="Q10" s="74">
        <v>0.95918367346938771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25">
      <c r="A11" s="57"/>
      <c r="B11" s="58" t="s">
        <v>17</v>
      </c>
      <c r="C11" s="74">
        <v>0.97297297297297303</v>
      </c>
      <c r="D11" s="74">
        <v>0.46153846153846156</v>
      </c>
      <c r="E11" s="74">
        <v>0.96153846153846156</v>
      </c>
      <c r="F11" s="74">
        <v>0.83870967741935487</v>
      </c>
      <c r="G11" s="74">
        <v>1</v>
      </c>
      <c r="H11" s="74">
        <v>1</v>
      </c>
      <c r="I11" s="74">
        <v>1</v>
      </c>
      <c r="J11" s="74">
        <v>1</v>
      </c>
      <c r="K11" s="74">
        <v>0.94736842105263153</v>
      </c>
      <c r="L11" s="74">
        <v>0.90909090909090906</v>
      </c>
      <c r="M11" s="74">
        <v>1</v>
      </c>
      <c r="N11" s="74">
        <v>1</v>
      </c>
      <c r="O11" s="74">
        <v>1</v>
      </c>
      <c r="P11" s="74">
        <v>1</v>
      </c>
      <c r="Q11" s="74">
        <v>0.94915254237288138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25">
      <c r="A12" s="57"/>
      <c r="B12" s="58" t="s">
        <v>18</v>
      </c>
      <c r="C12" s="74">
        <v>0.90099009900990101</v>
      </c>
      <c r="D12" s="74">
        <v>0.66666666666666663</v>
      </c>
      <c r="E12" s="74">
        <v>0.97619047619047616</v>
      </c>
      <c r="F12" s="74">
        <v>0.9</v>
      </c>
      <c r="G12" s="74">
        <v>1</v>
      </c>
      <c r="H12" s="74">
        <v>0.9452054794520548</v>
      </c>
      <c r="I12" s="74">
        <v>0.96875</v>
      </c>
      <c r="J12" s="74">
        <v>1</v>
      </c>
      <c r="K12" s="74">
        <v>0.72222222222222221</v>
      </c>
      <c r="L12" s="74">
        <v>0.8571428571428571</v>
      </c>
      <c r="M12" s="74">
        <v>1</v>
      </c>
      <c r="N12" s="74">
        <v>0.875</v>
      </c>
      <c r="O12" s="74">
        <v>1</v>
      </c>
      <c r="P12" s="74">
        <v>1</v>
      </c>
      <c r="Q12" s="74">
        <v>0.96296296296296291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25">
      <c r="A13" s="57"/>
      <c r="B13" s="58" t="s">
        <v>19</v>
      </c>
      <c r="C13" s="74">
        <v>0.94252873563218387</v>
      </c>
      <c r="D13" s="74">
        <v>0.75</v>
      </c>
      <c r="E13" s="74">
        <v>0.93220338983050843</v>
      </c>
      <c r="F13" s="74">
        <v>0.967741935483871</v>
      </c>
      <c r="G13" s="74">
        <v>0.89655172413793105</v>
      </c>
      <c r="H13" s="74">
        <v>0.98</v>
      </c>
      <c r="I13" s="74">
        <v>1</v>
      </c>
      <c r="J13" s="74">
        <v>1</v>
      </c>
      <c r="K13" s="74">
        <v>0.77777777777777779</v>
      </c>
      <c r="L13" s="74">
        <v>0.95238095238095233</v>
      </c>
      <c r="M13" s="74">
        <v>1</v>
      </c>
      <c r="N13" s="74">
        <v>1</v>
      </c>
      <c r="O13" s="74">
        <v>1</v>
      </c>
      <c r="P13" s="74">
        <v>0.91666666666666663</v>
      </c>
      <c r="Q13" s="74">
        <v>0.92727272727272725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25">
      <c r="A14" s="57"/>
      <c r="B14" s="58" t="s">
        <v>20</v>
      </c>
      <c r="C14" s="74">
        <v>0.9213483146067416</v>
      </c>
      <c r="D14" s="74">
        <v>0.66666666666666663</v>
      </c>
      <c r="E14" s="74">
        <v>0.97222222222222221</v>
      </c>
      <c r="F14" s="74">
        <v>0.88372093023255816</v>
      </c>
      <c r="G14" s="74">
        <v>0.94285714285714284</v>
      </c>
      <c r="H14" s="74">
        <v>0.98648648648648651</v>
      </c>
      <c r="I14" s="74">
        <v>0.95652173913043481</v>
      </c>
      <c r="J14" s="74">
        <v>0</v>
      </c>
      <c r="K14" s="74">
        <v>0.77272727272727271</v>
      </c>
      <c r="L14" s="74">
        <v>1</v>
      </c>
      <c r="M14" s="74">
        <v>1</v>
      </c>
      <c r="N14" s="74">
        <v>1</v>
      </c>
      <c r="O14" s="74">
        <v>0.8571428571428571</v>
      </c>
      <c r="P14" s="74">
        <v>1</v>
      </c>
      <c r="Q14" s="74">
        <v>0.97727272727272729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25">
      <c r="A15" s="57"/>
      <c r="B15" s="58" t="s">
        <v>21</v>
      </c>
      <c r="C15" s="74">
        <v>0.92500000000000004</v>
      </c>
      <c r="D15" s="74">
        <v>0.72727272727272729</v>
      </c>
      <c r="E15" s="74">
        <v>0.9464285714285714</v>
      </c>
      <c r="F15" s="74">
        <v>0.9285714285714286</v>
      </c>
      <c r="G15" s="74">
        <v>0.967741935483871</v>
      </c>
      <c r="H15" s="74">
        <v>0.984375</v>
      </c>
      <c r="I15" s="74">
        <v>0.96969696969696972</v>
      </c>
      <c r="J15" s="74">
        <v>1</v>
      </c>
      <c r="K15" s="74">
        <v>0.78947368421052633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0.93333333333333335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25">
      <c r="A16" s="57"/>
      <c r="B16" s="58" t="s">
        <v>22</v>
      </c>
      <c r="C16" s="74">
        <v>0.90361445783132532</v>
      </c>
      <c r="D16" s="74">
        <v>0.5</v>
      </c>
      <c r="E16" s="74">
        <v>0.97959183673469385</v>
      </c>
      <c r="F16" s="74">
        <v>0.86842105263157898</v>
      </c>
      <c r="G16" s="74">
        <v>0.93548387096774188</v>
      </c>
      <c r="H16" s="74">
        <v>0.98461538461538467</v>
      </c>
      <c r="I16" s="74">
        <v>1</v>
      </c>
      <c r="J16" s="74">
        <v>1</v>
      </c>
      <c r="K16" s="74">
        <v>0.9285714285714286</v>
      </c>
      <c r="L16" s="74">
        <v>1</v>
      </c>
      <c r="M16" s="74">
        <v>1</v>
      </c>
      <c r="N16" s="74">
        <v>1</v>
      </c>
      <c r="O16" s="74">
        <v>0.8</v>
      </c>
      <c r="P16" s="74">
        <v>1</v>
      </c>
      <c r="Q16" s="74">
        <v>0.93333333333333335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25">
      <c r="A17" s="59"/>
      <c r="B17" s="60" t="s">
        <v>23</v>
      </c>
      <c r="C17" s="76">
        <v>0.95901639344262291</v>
      </c>
      <c r="D17" s="76">
        <v>0.55555555555555558</v>
      </c>
      <c r="E17" s="76">
        <v>0.9555555555555556</v>
      </c>
      <c r="F17" s="76">
        <v>0.91428571428571426</v>
      </c>
      <c r="G17" s="76">
        <v>0.97435897435897434</v>
      </c>
      <c r="H17" s="76">
        <v>0.97560975609756095</v>
      </c>
      <c r="I17" s="76">
        <v>0.92307692307692313</v>
      </c>
      <c r="J17" s="76">
        <v>1</v>
      </c>
      <c r="K17" s="76">
        <v>0.82352941176470584</v>
      </c>
      <c r="L17" s="76">
        <v>0.90476190476190477</v>
      </c>
      <c r="M17" s="76">
        <v>0.875</v>
      </c>
      <c r="N17" s="76">
        <v>1</v>
      </c>
      <c r="O17" s="76">
        <v>0.8</v>
      </c>
      <c r="P17" s="76">
        <v>0.88888888888888884</v>
      </c>
      <c r="Q17" s="76">
        <v>0.94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25">
      <c r="A18" s="57" t="s">
        <v>24</v>
      </c>
      <c r="B18" s="58" t="s">
        <v>12</v>
      </c>
      <c r="C18" s="74">
        <v>0.90109890109890112</v>
      </c>
      <c r="D18" s="74">
        <v>0.75</v>
      </c>
      <c r="E18" s="74">
        <v>0.96153846153846156</v>
      </c>
      <c r="F18" s="74">
        <v>0.7567567567567568</v>
      </c>
      <c r="G18" s="74">
        <v>0.86956521739130432</v>
      </c>
      <c r="H18" s="74">
        <v>0.98750000000000004</v>
      </c>
      <c r="I18" s="74">
        <v>1</v>
      </c>
      <c r="J18" s="74">
        <v>0.66666666666666663</v>
      </c>
      <c r="K18" s="74">
        <v>0.79166666666666663</v>
      </c>
      <c r="L18" s="74">
        <v>0.9375</v>
      </c>
      <c r="M18" s="74">
        <v>0.8</v>
      </c>
      <c r="N18" s="74">
        <v>0.8</v>
      </c>
      <c r="O18" s="74">
        <v>1</v>
      </c>
      <c r="P18" s="74">
        <v>0.66666666666666663</v>
      </c>
      <c r="Q18" s="74">
        <v>0.90384615384615385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25">
      <c r="A19" s="57"/>
      <c r="B19" s="58" t="s">
        <v>13</v>
      </c>
      <c r="C19" s="74">
        <v>0.91428571428571426</v>
      </c>
      <c r="D19" s="74">
        <v>0.70588235294117652</v>
      </c>
      <c r="E19" s="74">
        <v>0.98181818181818181</v>
      </c>
      <c r="F19" s="74">
        <v>0.93617021276595747</v>
      </c>
      <c r="G19" s="74">
        <v>0.92682926829268297</v>
      </c>
      <c r="H19" s="74">
        <v>0.97435897435897434</v>
      </c>
      <c r="I19" s="74">
        <v>0.8666666666666667</v>
      </c>
      <c r="J19" s="74">
        <v>1</v>
      </c>
      <c r="K19" s="74">
        <v>0.75</v>
      </c>
      <c r="L19" s="74">
        <v>0.9375</v>
      </c>
      <c r="M19" s="74">
        <v>1</v>
      </c>
      <c r="N19" s="74">
        <v>1</v>
      </c>
      <c r="O19" s="74">
        <v>1</v>
      </c>
      <c r="P19" s="74">
        <v>1</v>
      </c>
      <c r="Q19" s="74">
        <v>0.90196078431372551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25">
      <c r="A20" s="57"/>
      <c r="B20" s="58" t="s">
        <v>14</v>
      </c>
      <c r="C20" s="74">
        <v>0.91346153846153844</v>
      </c>
      <c r="D20" s="74">
        <v>0.5</v>
      </c>
      <c r="E20" s="74">
        <v>0.96</v>
      </c>
      <c r="F20" s="74">
        <v>0.88235294117647056</v>
      </c>
      <c r="G20" s="74">
        <v>1</v>
      </c>
      <c r="H20" s="74">
        <v>0.98611111111111116</v>
      </c>
      <c r="I20" s="74">
        <v>0.90909090909090906</v>
      </c>
      <c r="J20" s="74">
        <v>0.8571428571428571</v>
      </c>
      <c r="K20" s="74">
        <v>0.84615384615384615</v>
      </c>
      <c r="L20" s="74">
        <v>1</v>
      </c>
      <c r="M20" s="74">
        <v>1</v>
      </c>
      <c r="N20" s="74">
        <v>0.83333333333333337</v>
      </c>
      <c r="O20" s="74">
        <v>1</v>
      </c>
      <c r="P20" s="74">
        <v>1</v>
      </c>
      <c r="Q20" s="74">
        <v>0.88709677419354838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25">
      <c r="A21" s="57"/>
      <c r="B21" s="58" t="s">
        <v>15</v>
      </c>
      <c r="C21" s="74">
        <v>0.9555555555555556</v>
      </c>
      <c r="D21" s="74">
        <v>0.66666666666666663</v>
      </c>
      <c r="E21" s="74">
        <v>0.94117647058823528</v>
      </c>
      <c r="F21" s="74">
        <v>0.90909090909090906</v>
      </c>
      <c r="G21" s="74">
        <v>0.97368421052631582</v>
      </c>
      <c r="H21" s="74">
        <v>0.98666666666666669</v>
      </c>
      <c r="I21" s="74">
        <v>1</v>
      </c>
      <c r="J21" s="74">
        <v>0.75</v>
      </c>
      <c r="K21" s="74">
        <v>0.76470588235294112</v>
      </c>
      <c r="L21" s="74">
        <v>0.967741935483871</v>
      </c>
      <c r="M21" s="74">
        <v>1</v>
      </c>
      <c r="N21" s="74">
        <v>1</v>
      </c>
      <c r="O21" s="74">
        <v>1</v>
      </c>
      <c r="P21" s="74">
        <v>0.875</v>
      </c>
      <c r="Q21" s="74">
        <v>0.92307692307692313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25">
      <c r="A22" s="57"/>
      <c r="B22" s="58" t="s">
        <v>16</v>
      </c>
      <c r="C22" s="74">
        <v>0.9550561797752809</v>
      </c>
      <c r="D22" s="74">
        <v>0.66666666666666663</v>
      </c>
      <c r="E22" s="74">
        <v>0.96226415094339623</v>
      </c>
      <c r="F22" s="74">
        <v>0.89130434782608692</v>
      </c>
      <c r="G22" s="74">
        <v>1</v>
      </c>
      <c r="H22" s="74">
        <v>0.98550724637681164</v>
      </c>
      <c r="I22" s="74">
        <v>1</v>
      </c>
      <c r="J22" s="74">
        <v>0.33333333333333331</v>
      </c>
      <c r="K22" s="74">
        <v>0.61904761904761907</v>
      </c>
      <c r="L22" s="74">
        <v>0.95238095238095233</v>
      </c>
      <c r="M22" s="74">
        <v>1</v>
      </c>
      <c r="N22" s="74">
        <v>1</v>
      </c>
      <c r="O22" s="74">
        <v>1</v>
      </c>
      <c r="P22" s="74">
        <v>1</v>
      </c>
      <c r="Q22" s="74">
        <v>0.97560975609756095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25">
      <c r="A23" s="57"/>
      <c r="B23" s="58" t="s">
        <v>17</v>
      </c>
      <c r="C23" s="74">
        <v>0.89215686274509809</v>
      </c>
      <c r="D23" s="74">
        <v>0.6</v>
      </c>
      <c r="E23" s="74">
        <v>0.97297297297297303</v>
      </c>
      <c r="F23" s="74">
        <v>0.92307692307692313</v>
      </c>
      <c r="G23" s="74">
        <v>0.83870967741935487</v>
      </c>
      <c r="H23" s="74">
        <v>0.98666666666666669</v>
      </c>
      <c r="I23" s="74">
        <v>1</v>
      </c>
      <c r="J23" s="74">
        <v>1</v>
      </c>
      <c r="K23" s="74">
        <v>0.86956521739130432</v>
      </c>
      <c r="L23" s="74">
        <v>0.9285714285714286</v>
      </c>
      <c r="M23" s="74">
        <v>1</v>
      </c>
      <c r="N23" s="74">
        <v>0.81818181818181823</v>
      </c>
      <c r="O23" s="74">
        <v>1</v>
      </c>
      <c r="P23" s="74">
        <v>1</v>
      </c>
      <c r="Q23" s="74">
        <v>0.93220338983050843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25">
      <c r="A24" s="57"/>
      <c r="B24" s="58" t="s">
        <v>18</v>
      </c>
      <c r="C24" s="74">
        <v>0.92783505154639179</v>
      </c>
      <c r="D24" s="74">
        <v>0.58823529411764708</v>
      </c>
      <c r="E24" s="74">
        <v>0.95081967213114749</v>
      </c>
      <c r="F24" s="74">
        <v>0.84210526315789469</v>
      </c>
      <c r="G24" s="74">
        <v>0.93333333333333335</v>
      </c>
      <c r="H24" s="74">
        <v>0.95714285714285718</v>
      </c>
      <c r="I24" s="74">
        <v>0.96</v>
      </c>
      <c r="J24" s="74">
        <v>1</v>
      </c>
      <c r="K24" s="74">
        <v>0.94444444444444442</v>
      </c>
      <c r="L24" s="74">
        <v>0.96969696969696972</v>
      </c>
      <c r="M24" s="74">
        <v>1</v>
      </c>
      <c r="N24" s="74">
        <v>0.8</v>
      </c>
      <c r="O24" s="74">
        <v>0.66666666666666663</v>
      </c>
      <c r="P24" s="74">
        <v>0.8571428571428571</v>
      </c>
      <c r="Q24" s="74">
        <v>0.95918367346938771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25">
      <c r="A25" s="62"/>
      <c r="B25" s="58" t="s">
        <v>19</v>
      </c>
      <c r="C25" s="74">
        <v>0.91139240506329111</v>
      </c>
      <c r="D25" s="74">
        <v>0.5714285714285714</v>
      </c>
      <c r="E25" s="74">
        <v>0.9642857142857143</v>
      </c>
      <c r="F25" s="74">
        <v>0.9375</v>
      </c>
      <c r="G25" s="74">
        <v>1</v>
      </c>
      <c r="H25" s="74">
        <v>0.97435897435897434</v>
      </c>
      <c r="I25" s="74">
        <v>0.967741935483871</v>
      </c>
      <c r="J25" s="74">
        <v>0.75</v>
      </c>
      <c r="K25" s="74">
        <v>0.82608695652173914</v>
      </c>
      <c r="L25" s="74">
        <v>0.96666666666666667</v>
      </c>
      <c r="M25" s="74">
        <v>1</v>
      </c>
      <c r="N25" s="74">
        <v>0.8</v>
      </c>
      <c r="O25" s="74">
        <v>0.81818181818181823</v>
      </c>
      <c r="P25" s="74">
        <v>1</v>
      </c>
      <c r="Q25" s="74">
        <v>0.96491228070175439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25">
      <c r="A26" s="55"/>
      <c r="B26" s="58" t="s">
        <v>20</v>
      </c>
      <c r="C26" s="74">
        <v>0.8928571428571429</v>
      </c>
      <c r="D26" s="74">
        <v>0.8</v>
      </c>
      <c r="E26" s="74">
        <v>0.94117647058823528</v>
      </c>
      <c r="F26" s="74">
        <v>0.84375</v>
      </c>
      <c r="G26" s="74">
        <v>1</v>
      </c>
      <c r="H26" s="74">
        <v>0.98529411764705888</v>
      </c>
      <c r="I26" s="74">
        <v>0.95238095238095233</v>
      </c>
      <c r="J26" s="74">
        <v>0.5</v>
      </c>
      <c r="K26" s="74">
        <v>0.73333333333333328</v>
      </c>
      <c r="L26" s="74">
        <v>1</v>
      </c>
      <c r="M26" s="74">
        <v>0.8571428571428571</v>
      </c>
      <c r="N26" s="74">
        <v>1</v>
      </c>
      <c r="O26" s="74">
        <v>1</v>
      </c>
      <c r="P26" s="74">
        <v>1</v>
      </c>
      <c r="Q26" s="74">
        <v>0.96226415094339623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25">
      <c r="A27" s="55"/>
      <c r="B27" s="58" t="s">
        <v>21</v>
      </c>
      <c r="C27" s="74">
        <v>0.93902439024390238</v>
      </c>
      <c r="D27" s="74">
        <v>0.75</v>
      </c>
      <c r="E27" s="74">
        <v>1</v>
      </c>
      <c r="F27" s="74">
        <v>0.97499999999999998</v>
      </c>
      <c r="G27" s="74">
        <v>1</v>
      </c>
      <c r="H27" s="74">
        <v>0.96363636363636362</v>
      </c>
      <c r="I27" s="74">
        <v>0.80952380952380953</v>
      </c>
      <c r="J27" s="74">
        <v>1</v>
      </c>
      <c r="K27" s="74">
        <v>0.94117647058823528</v>
      </c>
      <c r="L27" s="74">
        <v>0.94444444444444442</v>
      </c>
      <c r="M27" s="74">
        <v>1</v>
      </c>
      <c r="N27" s="74">
        <v>1</v>
      </c>
      <c r="O27" s="74">
        <v>1</v>
      </c>
      <c r="P27" s="74">
        <v>1</v>
      </c>
      <c r="Q27" s="74">
        <v>0.97435897435897434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25">
      <c r="A28" s="55"/>
      <c r="B28" s="58" t="s">
        <v>22</v>
      </c>
      <c r="C28" s="74">
        <v>0.86206896551724133</v>
      </c>
      <c r="D28" s="74">
        <v>0.8571428571428571</v>
      </c>
      <c r="E28" s="74">
        <v>1</v>
      </c>
      <c r="F28" s="74">
        <v>0.90697674418604646</v>
      </c>
      <c r="G28" s="74">
        <v>0.89655172413793105</v>
      </c>
      <c r="H28" s="74">
        <v>1</v>
      </c>
      <c r="I28" s="74">
        <v>1</v>
      </c>
      <c r="J28" s="74">
        <v>1</v>
      </c>
      <c r="K28" s="74">
        <v>0.9285714285714286</v>
      </c>
      <c r="L28" s="74">
        <v>1</v>
      </c>
      <c r="M28" s="74">
        <v>1</v>
      </c>
      <c r="N28" s="74">
        <v>1</v>
      </c>
      <c r="O28" s="74">
        <v>1</v>
      </c>
      <c r="P28" s="74">
        <v>1</v>
      </c>
      <c r="Q28" s="74">
        <v>1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25">
      <c r="A29" s="61"/>
      <c r="B29" s="60" t="s">
        <v>23</v>
      </c>
      <c r="C29" s="76">
        <v>0.93617021276595747</v>
      </c>
      <c r="D29" s="76">
        <v>0.90909090909090906</v>
      </c>
      <c r="E29" s="76">
        <v>0.96153846153846156</v>
      </c>
      <c r="F29" s="76">
        <v>0.76923076923076927</v>
      </c>
      <c r="G29" s="76">
        <v>0.93333333333333335</v>
      </c>
      <c r="H29" s="76">
        <v>0.9838709677419355</v>
      </c>
      <c r="I29" s="76">
        <v>1</v>
      </c>
      <c r="J29" s="76">
        <v>0.8</v>
      </c>
      <c r="K29" s="76">
        <v>0.78947368421052633</v>
      </c>
      <c r="L29" s="76">
        <v>0.9642857142857143</v>
      </c>
      <c r="M29" s="76">
        <v>0.91666666666666663</v>
      </c>
      <c r="N29" s="76">
        <v>0.83333333333333337</v>
      </c>
      <c r="O29" s="76">
        <v>1</v>
      </c>
      <c r="P29" s="76">
        <v>1</v>
      </c>
      <c r="Q29" s="76">
        <v>0.97777777777777775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25">
      <c r="A30" s="63">
        <v>2019</v>
      </c>
      <c r="B30" s="58" t="s">
        <v>12</v>
      </c>
      <c r="C30" s="74">
        <v>0.95049504950495045</v>
      </c>
      <c r="D30" s="74">
        <v>0.72727272727272729</v>
      </c>
      <c r="E30" s="74">
        <v>0.96666666666666667</v>
      </c>
      <c r="F30" s="74">
        <v>0.84444444444444444</v>
      </c>
      <c r="G30" s="74">
        <v>1</v>
      </c>
      <c r="H30" s="74">
        <v>1</v>
      </c>
      <c r="I30" s="74">
        <v>1</v>
      </c>
      <c r="J30" s="74">
        <v>0.9</v>
      </c>
      <c r="K30" s="74">
        <v>0.76923076923076927</v>
      </c>
      <c r="L30" s="74">
        <v>0.9285714285714286</v>
      </c>
      <c r="M30" s="74">
        <v>1</v>
      </c>
      <c r="N30" s="74">
        <v>1</v>
      </c>
      <c r="O30" s="74">
        <v>1</v>
      </c>
      <c r="P30" s="74">
        <v>0.875</v>
      </c>
      <c r="Q30" s="74">
        <v>0.96666666666666667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25">
      <c r="A31" s="57"/>
      <c r="B31" s="58" t="s">
        <v>13</v>
      </c>
      <c r="C31" s="74">
        <v>0.86956521739130432</v>
      </c>
      <c r="D31" s="74">
        <v>0.5</v>
      </c>
      <c r="E31" s="74">
        <v>1</v>
      </c>
      <c r="F31" s="74">
        <v>0.875</v>
      </c>
      <c r="G31" s="74">
        <v>0.95</v>
      </c>
      <c r="H31" s="74">
        <v>1</v>
      </c>
      <c r="I31" s="74">
        <v>1</v>
      </c>
      <c r="J31" s="74">
        <v>0.7142857142857143</v>
      </c>
      <c r="K31" s="74">
        <v>0.85</v>
      </c>
      <c r="L31" s="74">
        <v>1</v>
      </c>
      <c r="M31" s="74">
        <v>0.8571428571428571</v>
      </c>
      <c r="N31" s="74">
        <v>1</v>
      </c>
      <c r="O31" s="74">
        <v>1</v>
      </c>
      <c r="P31" s="74">
        <v>1</v>
      </c>
      <c r="Q31" s="74">
        <v>0.97560975609756095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25">
      <c r="A32" s="57"/>
      <c r="B32" s="58" t="s">
        <v>14</v>
      </c>
      <c r="C32" s="74">
        <v>0.90789473684210531</v>
      </c>
      <c r="D32" s="74">
        <v>0.7</v>
      </c>
      <c r="E32" s="74">
        <v>1</v>
      </c>
      <c r="F32" s="74">
        <v>0.91666666666666663</v>
      </c>
      <c r="G32" s="74">
        <v>0.88571428571428568</v>
      </c>
      <c r="H32" s="74">
        <v>0.96825396825396826</v>
      </c>
      <c r="I32" s="74">
        <v>0.90909090909090906</v>
      </c>
      <c r="J32" s="74">
        <v>1</v>
      </c>
      <c r="K32" s="74">
        <v>0.55555555555555558</v>
      </c>
      <c r="L32" s="74">
        <v>0.91304347826086951</v>
      </c>
      <c r="M32" s="74">
        <v>1</v>
      </c>
      <c r="N32" s="74">
        <v>0.875</v>
      </c>
      <c r="O32" s="74">
        <v>1</v>
      </c>
      <c r="P32" s="74">
        <v>1</v>
      </c>
      <c r="Q32" s="74">
        <v>0.96296296296296291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25">
      <c r="A33" s="57"/>
      <c r="B33" s="58" t="s">
        <v>15</v>
      </c>
      <c r="C33" s="74">
        <v>0.87951807228915657</v>
      </c>
      <c r="D33" s="74">
        <v>1</v>
      </c>
      <c r="E33" s="74">
        <v>0.96551724137931039</v>
      </c>
      <c r="F33" s="74">
        <v>0.93333333333333335</v>
      </c>
      <c r="G33" s="74">
        <v>0.92500000000000004</v>
      </c>
      <c r="H33" s="74">
        <v>0.96</v>
      </c>
      <c r="I33" s="74">
        <v>0.95454545454545459</v>
      </c>
      <c r="J33" s="74">
        <v>1</v>
      </c>
      <c r="K33" s="74">
        <v>0.94444444444444442</v>
      </c>
      <c r="L33" s="74">
        <v>0.96551724137931039</v>
      </c>
      <c r="M33" s="74">
        <v>1</v>
      </c>
      <c r="N33" s="74">
        <v>0.55555555555555558</v>
      </c>
      <c r="O33" s="74">
        <v>1</v>
      </c>
      <c r="P33" s="74">
        <v>1</v>
      </c>
      <c r="Q33" s="74">
        <v>0.97368421052631582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25">
      <c r="A34" s="57"/>
      <c r="B34" s="58" t="s">
        <v>16</v>
      </c>
      <c r="C34" s="74">
        <v>0.91891891891891897</v>
      </c>
      <c r="D34" s="74">
        <v>0.875</v>
      </c>
      <c r="E34" s="74">
        <v>0.94117647058823528</v>
      </c>
      <c r="F34" s="74">
        <v>0.93333333333333335</v>
      </c>
      <c r="G34" s="74">
        <v>0.91176470588235292</v>
      </c>
      <c r="H34" s="74">
        <v>0.98412698412698407</v>
      </c>
      <c r="I34" s="74">
        <v>1</v>
      </c>
      <c r="J34" s="74">
        <v>1</v>
      </c>
      <c r="K34" s="74">
        <v>0.8571428571428571</v>
      </c>
      <c r="L34" s="74">
        <v>0.95652173913043481</v>
      </c>
      <c r="M34" s="74">
        <v>1</v>
      </c>
      <c r="N34" s="74">
        <v>1</v>
      </c>
      <c r="O34" s="74">
        <v>1</v>
      </c>
      <c r="P34" s="74">
        <v>0.875</v>
      </c>
      <c r="Q34" s="74">
        <v>1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25">
      <c r="A35" s="57"/>
      <c r="B35" s="58" t="s">
        <v>17</v>
      </c>
      <c r="C35" s="74">
        <v>0.96</v>
      </c>
      <c r="D35" s="74">
        <v>0.83333333333333337</v>
      </c>
      <c r="E35" s="74">
        <v>1</v>
      </c>
      <c r="F35" s="74">
        <v>0.93333333333333335</v>
      </c>
      <c r="G35" s="74">
        <v>0.96875</v>
      </c>
      <c r="H35" s="74">
        <v>1</v>
      </c>
      <c r="I35" s="74">
        <v>0.91666666666666663</v>
      </c>
      <c r="J35" s="74">
        <v>0.66666666666666663</v>
      </c>
      <c r="K35" s="74">
        <v>0.72222222222222221</v>
      </c>
      <c r="L35" s="74">
        <v>0.875</v>
      </c>
      <c r="M35" s="74">
        <v>1</v>
      </c>
      <c r="N35" s="74">
        <v>0.8</v>
      </c>
      <c r="O35" s="74">
        <v>1</v>
      </c>
      <c r="P35" s="74">
        <v>1</v>
      </c>
      <c r="Q35" s="74">
        <v>1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25">
      <c r="A36" s="57"/>
      <c r="B36" s="58" t="s">
        <v>18</v>
      </c>
      <c r="C36" s="74">
        <v>0.95744680851063835</v>
      </c>
      <c r="D36" s="74">
        <v>0.7</v>
      </c>
      <c r="E36" s="74">
        <v>0.87096774193548387</v>
      </c>
      <c r="F36" s="74">
        <v>0.95454545454545459</v>
      </c>
      <c r="G36" s="74">
        <v>0.97435897435897434</v>
      </c>
      <c r="H36" s="74">
        <v>0.97368421052631582</v>
      </c>
      <c r="I36" s="74">
        <v>0.96</v>
      </c>
      <c r="J36" s="74">
        <v>1</v>
      </c>
      <c r="K36" s="74">
        <v>0.84210526315789469</v>
      </c>
      <c r="L36" s="74">
        <v>0.92</v>
      </c>
      <c r="M36" s="74">
        <v>1</v>
      </c>
      <c r="N36" s="74">
        <v>0.77777777777777779</v>
      </c>
      <c r="O36" s="74">
        <v>1</v>
      </c>
      <c r="P36" s="74">
        <v>0.88888888888888884</v>
      </c>
      <c r="Q36" s="74">
        <v>1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25">
      <c r="A37" s="62"/>
      <c r="B37" s="58" t="s">
        <v>19</v>
      </c>
      <c r="C37" s="74">
        <v>0.98795180722891562</v>
      </c>
      <c r="D37" s="74">
        <v>0.8</v>
      </c>
      <c r="E37" s="74">
        <v>0.95744680851063835</v>
      </c>
      <c r="F37" s="74">
        <v>0.875</v>
      </c>
      <c r="G37" s="74">
        <v>0.93333333333333335</v>
      </c>
      <c r="H37" s="74">
        <v>0.96923076923076923</v>
      </c>
      <c r="I37" s="74">
        <v>0.92</v>
      </c>
      <c r="J37" s="74">
        <v>0.66666666666666663</v>
      </c>
      <c r="K37" s="74">
        <v>0.5</v>
      </c>
      <c r="L37" s="74">
        <v>1</v>
      </c>
      <c r="M37" s="74">
        <v>1</v>
      </c>
      <c r="N37" s="74">
        <v>0.91666666666666663</v>
      </c>
      <c r="O37" s="74">
        <v>1</v>
      </c>
      <c r="P37" s="74">
        <v>1</v>
      </c>
      <c r="Q37" s="74">
        <v>0.967741935483871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25">
      <c r="A38" s="55"/>
      <c r="B38" s="58" t="s">
        <v>20</v>
      </c>
      <c r="C38" s="74">
        <v>0.92207792207792205</v>
      </c>
      <c r="D38" s="74">
        <v>0.75</v>
      </c>
      <c r="E38" s="74">
        <v>0.91666666666666663</v>
      </c>
      <c r="F38" s="74">
        <v>0.88571428571428568</v>
      </c>
      <c r="G38" s="74">
        <v>1</v>
      </c>
      <c r="H38" s="74">
        <v>0.96226415094339623</v>
      </c>
      <c r="I38" s="74">
        <v>1</v>
      </c>
      <c r="J38" s="74">
        <v>0.8</v>
      </c>
      <c r="K38" s="74">
        <v>0.76923076923076927</v>
      </c>
      <c r="L38" s="74">
        <v>1</v>
      </c>
      <c r="M38" s="74">
        <v>1</v>
      </c>
      <c r="N38" s="74">
        <v>1</v>
      </c>
      <c r="O38" s="74">
        <v>1</v>
      </c>
      <c r="P38" s="74">
        <v>0.66666666666666663</v>
      </c>
      <c r="Q38" s="74">
        <v>0.97435897435897434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25">
      <c r="A39" s="55"/>
      <c r="B39" s="58" t="s">
        <v>21</v>
      </c>
      <c r="C39" s="74">
        <v>0.91566265060240959</v>
      </c>
      <c r="D39" s="74">
        <v>0.7142857142857143</v>
      </c>
      <c r="E39" s="74">
        <v>0.93548387096774188</v>
      </c>
      <c r="F39" s="74">
        <v>0.96875</v>
      </c>
      <c r="G39" s="74">
        <v>0.92307692307692313</v>
      </c>
      <c r="H39" s="74">
        <v>0.98611111111111116</v>
      </c>
      <c r="I39" s="74">
        <v>1</v>
      </c>
      <c r="J39" s="74">
        <v>1</v>
      </c>
      <c r="K39" s="74">
        <v>0.8571428571428571</v>
      </c>
      <c r="L39" s="74">
        <v>0.93103448275862066</v>
      </c>
      <c r="M39" s="74">
        <v>1</v>
      </c>
      <c r="N39" s="74">
        <v>0.88888888888888884</v>
      </c>
      <c r="O39" s="74">
        <v>1</v>
      </c>
      <c r="P39" s="74">
        <v>1</v>
      </c>
      <c r="Q39" s="74">
        <v>1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25">
      <c r="A40" s="55"/>
      <c r="B40" s="58" t="s">
        <v>22</v>
      </c>
      <c r="C40" s="74">
        <v>0.97647058823529409</v>
      </c>
      <c r="D40" s="74">
        <v>0.72727272727272729</v>
      </c>
      <c r="E40" s="74">
        <v>0.93333333333333335</v>
      </c>
      <c r="F40" s="74">
        <v>0.90476190476190477</v>
      </c>
      <c r="G40" s="74">
        <v>0.90476190476190477</v>
      </c>
      <c r="H40" s="74">
        <v>0.9850746268656716</v>
      </c>
      <c r="I40" s="74">
        <v>0.875</v>
      </c>
      <c r="J40" s="74">
        <v>1</v>
      </c>
      <c r="K40" s="74">
        <v>0.88888888888888884</v>
      </c>
      <c r="L40" s="74">
        <v>0.95238095238095233</v>
      </c>
      <c r="M40" s="74">
        <v>1</v>
      </c>
      <c r="N40" s="74">
        <v>1</v>
      </c>
      <c r="O40" s="74">
        <v>0.875</v>
      </c>
      <c r="P40" s="74">
        <v>1</v>
      </c>
      <c r="Q40" s="74">
        <v>0.96875</v>
      </c>
      <c r="R40" s="56"/>
      <c r="S40" s="56"/>
      <c r="T40" s="56"/>
      <c r="U40" s="56"/>
      <c r="V40" s="56"/>
      <c r="W40" s="52"/>
      <c r="X40" s="52"/>
      <c r="Y40" s="52"/>
    </row>
    <row r="41" spans="1:28" hidden="1" x14ac:dyDescent="0.25">
      <c r="A41" s="61"/>
      <c r="B41" s="60" t="s">
        <v>23</v>
      </c>
      <c r="C41" s="76">
        <v>0.92727272727272725</v>
      </c>
      <c r="D41" s="76">
        <v>0.8</v>
      </c>
      <c r="E41" s="76">
        <v>0.95348837209302328</v>
      </c>
      <c r="F41" s="76">
        <v>0.94594594594594594</v>
      </c>
      <c r="G41" s="76">
        <v>0.90625</v>
      </c>
      <c r="H41" s="76">
        <v>0.97530864197530864</v>
      </c>
      <c r="I41" s="76">
        <v>1</v>
      </c>
      <c r="J41" s="76">
        <v>1</v>
      </c>
      <c r="K41" s="76">
        <v>0.9</v>
      </c>
      <c r="L41" s="76">
        <v>1</v>
      </c>
      <c r="M41" s="76">
        <v>1</v>
      </c>
      <c r="N41" s="76">
        <v>1</v>
      </c>
      <c r="O41" s="76">
        <v>1</v>
      </c>
      <c r="P41" s="76">
        <v>1</v>
      </c>
      <c r="Q41" s="76">
        <v>1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25">
      <c r="A42" s="63">
        <v>2020</v>
      </c>
      <c r="B42" s="58" t="s">
        <v>12</v>
      </c>
      <c r="C42" s="74">
        <v>0.95180722891566261</v>
      </c>
      <c r="D42" s="74">
        <v>0.7142857142857143</v>
      </c>
      <c r="E42" s="74">
        <v>0.95454545454545459</v>
      </c>
      <c r="F42" s="74">
        <v>0.93333333333333335</v>
      </c>
      <c r="G42" s="74">
        <v>0.95833333333333337</v>
      </c>
      <c r="H42" s="74">
        <v>0.98863636363636365</v>
      </c>
      <c r="I42" s="74">
        <v>0.95652173913043481</v>
      </c>
      <c r="J42" s="74">
        <v>1</v>
      </c>
      <c r="K42" s="74">
        <v>0.94736842105263153</v>
      </c>
      <c r="L42" s="74">
        <v>0.91304347826086951</v>
      </c>
      <c r="M42" s="74">
        <v>1</v>
      </c>
      <c r="N42" s="74">
        <v>0.83333333333333337</v>
      </c>
      <c r="O42" s="74">
        <v>1</v>
      </c>
      <c r="P42" s="74">
        <v>1</v>
      </c>
      <c r="Q42" s="74">
        <v>0.95454545454545459</v>
      </c>
      <c r="R42" s="56"/>
      <c r="S42" s="56"/>
      <c r="T42" s="56"/>
      <c r="U42" s="56"/>
      <c r="V42" s="56"/>
      <c r="W42" s="52"/>
      <c r="X42" s="52"/>
      <c r="Y42" s="52"/>
    </row>
    <row r="43" spans="1:28" x14ac:dyDescent="0.25">
      <c r="A43" s="55"/>
      <c r="B43" s="58" t="s">
        <v>13</v>
      </c>
      <c r="C43" s="74">
        <v>0.94666666666666666</v>
      </c>
      <c r="D43" s="74">
        <v>0.66666666666666663</v>
      </c>
      <c r="E43" s="74">
        <v>1</v>
      </c>
      <c r="F43" s="74">
        <v>0.89473684210526316</v>
      </c>
      <c r="G43" s="74">
        <v>1</v>
      </c>
      <c r="H43" s="74">
        <v>0.98529411764705888</v>
      </c>
      <c r="I43" s="74">
        <v>0.96551724137931039</v>
      </c>
      <c r="J43" s="74">
        <v>0.66666666666666663</v>
      </c>
      <c r="K43" s="74">
        <v>0.875</v>
      </c>
      <c r="L43" s="74">
        <v>1</v>
      </c>
      <c r="M43" s="74">
        <v>1</v>
      </c>
      <c r="N43" s="74">
        <v>0.8571428571428571</v>
      </c>
      <c r="O43" s="74">
        <v>1</v>
      </c>
      <c r="P43" s="74">
        <v>0.83333333333333337</v>
      </c>
      <c r="Q43" s="74">
        <v>0.95121951219512191</v>
      </c>
      <c r="R43" s="56"/>
      <c r="S43" s="56"/>
      <c r="T43" s="56"/>
      <c r="U43" s="56"/>
      <c r="V43" s="56"/>
      <c r="W43" s="52"/>
      <c r="X43" s="52"/>
      <c r="Y43" s="52"/>
    </row>
    <row r="44" spans="1:28" x14ac:dyDescent="0.25">
      <c r="A44" s="55"/>
      <c r="B44" s="58" t="s">
        <v>14</v>
      </c>
      <c r="C44" s="74">
        <v>0.9135802469135802</v>
      </c>
      <c r="D44" s="74">
        <v>0.88888888888888884</v>
      </c>
      <c r="E44" s="74">
        <v>0.95238095238095233</v>
      </c>
      <c r="F44" s="74">
        <v>0.91891891891891897</v>
      </c>
      <c r="G44" s="74">
        <v>0.9642857142857143</v>
      </c>
      <c r="H44" s="74">
        <v>0.971830985915493</v>
      </c>
      <c r="I44" s="74">
        <v>0.94117647058823528</v>
      </c>
      <c r="J44" s="74">
        <v>1</v>
      </c>
      <c r="K44" s="74">
        <v>0.73333333333333328</v>
      </c>
      <c r="L44" s="74">
        <v>1</v>
      </c>
      <c r="M44" s="74">
        <v>1</v>
      </c>
      <c r="N44" s="74">
        <v>1</v>
      </c>
      <c r="O44" s="74">
        <v>1</v>
      </c>
      <c r="P44" s="74">
        <v>1</v>
      </c>
      <c r="Q44" s="74">
        <v>0.98076923076923073</v>
      </c>
      <c r="R44" s="56"/>
      <c r="S44" s="56"/>
      <c r="T44" s="56"/>
      <c r="U44" s="56"/>
      <c r="V44" s="56"/>
      <c r="W44" s="52"/>
      <c r="X44" s="52"/>
      <c r="Y44" s="52"/>
    </row>
    <row r="45" spans="1:28" x14ac:dyDescent="0.25">
      <c r="A45" s="55"/>
      <c r="B45" s="58" t="s">
        <v>15</v>
      </c>
      <c r="C45" s="74">
        <v>0.92</v>
      </c>
      <c r="D45" s="74">
        <v>1</v>
      </c>
      <c r="E45" s="74">
        <v>0.96551724137931039</v>
      </c>
      <c r="F45" s="74">
        <v>1</v>
      </c>
      <c r="G45" s="74">
        <v>1</v>
      </c>
      <c r="H45" s="74">
        <v>0.98245614035087714</v>
      </c>
      <c r="I45" s="74">
        <v>1</v>
      </c>
      <c r="J45" s="74">
        <v>1</v>
      </c>
      <c r="K45" s="74">
        <v>1</v>
      </c>
      <c r="L45" s="74">
        <v>0.91666666666666663</v>
      </c>
      <c r="M45" s="74">
        <v>1</v>
      </c>
      <c r="N45" s="74">
        <v>1</v>
      </c>
      <c r="O45" s="74">
        <v>1</v>
      </c>
      <c r="P45" s="74">
        <v>1</v>
      </c>
      <c r="Q45" s="74">
        <v>0.96153846153846156</v>
      </c>
      <c r="R45" s="56"/>
      <c r="S45" s="56"/>
      <c r="T45" s="56"/>
      <c r="U45" s="56"/>
      <c r="V45" s="56"/>
      <c r="W45" s="52"/>
      <c r="X45" s="52"/>
      <c r="Y45" s="52"/>
    </row>
    <row r="46" spans="1:28" x14ac:dyDescent="0.25">
      <c r="A46" s="55"/>
      <c r="B46" s="58" t="s">
        <v>16</v>
      </c>
      <c r="C46" s="74">
        <v>0.98148148148148151</v>
      </c>
      <c r="D46" s="74">
        <v>0.81818181818181823</v>
      </c>
      <c r="E46" s="74">
        <v>1</v>
      </c>
      <c r="F46" s="74">
        <v>0.94444444444444442</v>
      </c>
      <c r="G46" s="74">
        <v>1</v>
      </c>
      <c r="H46" s="74">
        <v>0.96875</v>
      </c>
      <c r="I46" s="74">
        <v>1</v>
      </c>
      <c r="J46" s="74">
        <v>1</v>
      </c>
      <c r="K46" s="74">
        <v>0.73333333333333328</v>
      </c>
      <c r="L46" s="74">
        <v>1</v>
      </c>
      <c r="M46" s="74">
        <v>1</v>
      </c>
      <c r="N46" s="74">
        <v>0.90909090909090906</v>
      </c>
      <c r="O46" s="74">
        <v>1</v>
      </c>
      <c r="P46" s="74">
        <v>1</v>
      </c>
      <c r="Q46" s="74">
        <v>1</v>
      </c>
      <c r="R46" s="56"/>
      <c r="S46" s="56"/>
      <c r="T46" s="56"/>
      <c r="U46" s="56"/>
      <c r="V46" s="56"/>
      <c r="W46" s="52"/>
      <c r="X46" s="52"/>
      <c r="Y46" s="52"/>
    </row>
    <row r="47" spans="1:28" x14ac:dyDescent="0.25">
      <c r="A47" s="55"/>
      <c r="B47" s="58" t="s">
        <v>17</v>
      </c>
      <c r="C47" s="74">
        <v>0.98484848484848486</v>
      </c>
      <c r="D47" s="74">
        <v>1</v>
      </c>
      <c r="E47" s="74">
        <v>0.97222222222222221</v>
      </c>
      <c r="F47" s="74">
        <v>0.875</v>
      </c>
      <c r="G47" s="74">
        <v>1</v>
      </c>
      <c r="H47" s="74">
        <v>0.98412698412698407</v>
      </c>
      <c r="I47" s="74">
        <v>0.91666666666666663</v>
      </c>
      <c r="J47" s="74">
        <v>0.5</v>
      </c>
      <c r="K47" s="74">
        <v>0.68181818181818177</v>
      </c>
      <c r="L47" s="74">
        <v>1</v>
      </c>
      <c r="M47" s="74">
        <v>1</v>
      </c>
      <c r="N47" s="74">
        <v>1</v>
      </c>
      <c r="O47" s="74">
        <v>1</v>
      </c>
      <c r="P47" s="74">
        <v>1</v>
      </c>
      <c r="Q47" s="74">
        <v>1</v>
      </c>
      <c r="R47" s="56"/>
      <c r="S47" s="56"/>
      <c r="T47" s="56"/>
      <c r="U47" s="56"/>
      <c r="V47" s="56"/>
      <c r="W47" s="52"/>
      <c r="X47" s="52"/>
      <c r="Y47" s="52"/>
    </row>
    <row r="48" spans="1:28" x14ac:dyDescent="0.25">
      <c r="A48" s="55"/>
      <c r="B48" s="58" t="s">
        <v>18</v>
      </c>
      <c r="C48" s="74">
        <v>0.94117647058823528</v>
      </c>
      <c r="D48" s="74">
        <v>0.8571428571428571</v>
      </c>
      <c r="E48" s="74">
        <v>0.96153846153846156</v>
      </c>
      <c r="F48" s="74">
        <v>0.84615384615384615</v>
      </c>
      <c r="G48" s="74">
        <v>0.96875</v>
      </c>
      <c r="H48" s="74">
        <v>0.97674418604651159</v>
      </c>
      <c r="I48" s="74">
        <v>0.95833333333333337</v>
      </c>
      <c r="J48" s="74">
        <v>1</v>
      </c>
      <c r="K48" s="74">
        <v>0.85</v>
      </c>
      <c r="L48" s="74">
        <v>1</v>
      </c>
      <c r="M48" s="74">
        <v>1</v>
      </c>
      <c r="N48" s="74">
        <v>1</v>
      </c>
      <c r="O48" s="74">
        <v>1</v>
      </c>
      <c r="P48" s="74">
        <v>1</v>
      </c>
      <c r="Q48" s="74">
        <v>1</v>
      </c>
      <c r="R48" s="56"/>
      <c r="S48" s="56"/>
      <c r="T48" s="56"/>
      <c r="U48" s="56"/>
      <c r="V48" s="56"/>
      <c r="W48" s="52"/>
      <c r="X48" s="52"/>
      <c r="Y48" s="52"/>
    </row>
    <row r="49" spans="1:28" x14ac:dyDescent="0.25">
      <c r="A49" s="55"/>
      <c r="B49" s="58" t="s">
        <v>19</v>
      </c>
      <c r="C49" s="74">
        <v>0.92063492063492058</v>
      </c>
      <c r="D49" s="74">
        <v>0.66666666666666663</v>
      </c>
      <c r="E49" s="74">
        <v>1</v>
      </c>
      <c r="F49" s="74">
        <v>0.93939393939393945</v>
      </c>
      <c r="G49" s="74">
        <v>0.9</v>
      </c>
      <c r="H49" s="74">
        <v>0.96923076923076923</v>
      </c>
      <c r="I49" s="74">
        <v>0.93333333333333335</v>
      </c>
      <c r="J49" s="74">
        <v>1</v>
      </c>
      <c r="K49" s="74">
        <v>0.6875</v>
      </c>
      <c r="L49" s="74">
        <v>0.97142857142857142</v>
      </c>
      <c r="M49" s="74">
        <v>1</v>
      </c>
      <c r="N49" s="74">
        <v>1</v>
      </c>
      <c r="O49" s="74">
        <v>1</v>
      </c>
      <c r="P49" s="74">
        <v>1</v>
      </c>
      <c r="Q49" s="74">
        <v>0.96551724137931039</v>
      </c>
      <c r="R49" s="56"/>
      <c r="S49" s="56"/>
      <c r="T49" s="56"/>
      <c r="U49" s="56"/>
      <c r="V49" s="56"/>
      <c r="W49" s="52"/>
      <c r="X49" s="52"/>
      <c r="Y49" s="52"/>
    </row>
    <row r="50" spans="1:28" x14ac:dyDescent="0.25">
      <c r="A50" s="55"/>
      <c r="B50" s="58" t="s">
        <v>20</v>
      </c>
      <c r="C50" s="74">
        <v>0.96153846153846156</v>
      </c>
      <c r="D50" s="74">
        <v>0.83333333333333337</v>
      </c>
      <c r="E50" s="74">
        <v>0.97499999999999998</v>
      </c>
      <c r="F50" s="74">
        <v>0.91176470588235292</v>
      </c>
      <c r="G50" s="74">
        <v>0.93333333333333335</v>
      </c>
      <c r="H50" s="74">
        <v>0.98333333333333328</v>
      </c>
      <c r="I50" s="74">
        <v>0.88235294117647056</v>
      </c>
      <c r="J50" s="74">
        <v>0.66666666666666663</v>
      </c>
      <c r="K50" s="74">
        <v>0.7142857142857143</v>
      </c>
      <c r="L50" s="74">
        <v>1</v>
      </c>
      <c r="M50" s="74">
        <v>1</v>
      </c>
      <c r="N50" s="74">
        <v>1</v>
      </c>
      <c r="O50" s="74">
        <v>1</v>
      </c>
      <c r="P50" s="74">
        <v>1</v>
      </c>
      <c r="Q50" s="74">
        <v>1</v>
      </c>
      <c r="R50" s="56"/>
      <c r="S50" s="56"/>
      <c r="T50" s="56"/>
      <c r="U50" s="56"/>
      <c r="V50" s="56"/>
      <c r="W50" s="52"/>
      <c r="X50" s="52"/>
      <c r="Y50" s="52"/>
    </row>
    <row r="51" spans="1:28" x14ac:dyDescent="0.25">
      <c r="A51" s="55"/>
      <c r="B51" s="58" t="s">
        <v>21</v>
      </c>
      <c r="C51" s="74">
        <v>0.98461538461538467</v>
      </c>
      <c r="D51" s="74">
        <v>1</v>
      </c>
      <c r="E51" s="74">
        <v>0.94285714285714284</v>
      </c>
      <c r="F51" s="74">
        <v>0.96551724137931039</v>
      </c>
      <c r="G51" s="74">
        <v>0.95238095238095233</v>
      </c>
      <c r="H51" s="74">
        <v>1</v>
      </c>
      <c r="I51" s="74">
        <v>1</v>
      </c>
      <c r="J51" s="74">
        <v>1</v>
      </c>
      <c r="K51" s="74">
        <v>0.55555555555555558</v>
      </c>
      <c r="L51" s="74">
        <v>0.94736842105263153</v>
      </c>
      <c r="M51" s="74">
        <v>1</v>
      </c>
      <c r="N51" s="74">
        <v>1</v>
      </c>
      <c r="O51" s="74">
        <v>1</v>
      </c>
      <c r="P51" s="74">
        <v>1</v>
      </c>
      <c r="Q51" s="74">
        <v>0.96969696969696972</v>
      </c>
      <c r="R51" s="56"/>
      <c r="S51" s="56"/>
      <c r="T51" s="56"/>
      <c r="U51" s="56"/>
      <c r="V51" s="56"/>
      <c r="W51" s="52"/>
      <c r="X51" s="52"/>
      <c r="Y51" s="52"/>
    </row>
    <row r="52" spans="1:28" x14ac:dyDescent="0.25">
      <c r="A52" s="55"/>
      <c r="B52" s="58" t="s">
        <v>22</v>
      </c>
      <c r="C52" s="74">
        <v>1</v>
      </c>
      <c r="D52" s="74">
        <v>0.8</v>
      </c>
      <c r="E52" s="74">
        <v>1</v>
      </c>
      <c r="F52" s="74">
        <v>0.96551724137931039</v>
      </c>
      <c r="G52" s="74">
        <v>0.875</v>
      </c>
      <c r="H52" s="74">
        <v>1</v>
      </c>
      <c r="I52" s="74">
        <v>1</v>
      </c>
      <c r="J52" s="74">
        <v>1</v>
      </c>
      <c r="K52" s="74">
        <v>0.88888888888888884</v>
      </c>
      <c r="L52" s="74">
        <v>1</v>
      </c>
      <c r="M52" s="74">
        <v>1</v>
      </c>
      <c r="N52" s="74">
        <v>0.8571428571428571</v>
      </c>
      <c r="O52" s="74">
        <v>1</v>
      </c>
      <c r="P52" s="74">
        <v>1</v>
      </c>
      <c r="Q52" s="74">
        <v>0.97674418604651159</v>
      </c>
      <c r="R52" s="56"/>
      <c r="S52" s="56"/>
      <c r="T52" s="56"/>
      <c r="U52" s="56"/>
      <c r="V52" s="56"/>
      <c r="W52" s="52"/>
      <c r="X52" s="52"/>
      <c r="Y52" s="52"/>
    </row>
    <row r="53" spans="1:28" x14ac:dyDescent="0.25">
      <c r="A53" s="61"/>
      <c r="B53" s="60" t="s">
        <v>23</v>
      </c>
      <c r="C53" s="76">
        <v>0.95774647887323938</v>
      </c>
      <c r="D53" s="76">
        <v>0.625</v>
      </c>
      <c r="E53" s="76">
        <v>0.9285714285714286</v>
      </c>
      <c r="F53" s="76">
        <v>0.88888888888888884</v>
      </c>
      <c r="G53" s="76">
        <v>1</v>
      </c>
      <c r="H53" s="76">
        <v>1</v>
      </c>
      <c r="I53" s="76">
        <v>1</v>
      </c>
      <c r="J53" s="76">
        <v>0.5</v>
      </c>
      <c r="K53" s="76">
        <v>0.91666666666666663</v>
      </c>
      <c r="L53" s="76">
        <v>0.93333333333333335</v>
      </c>
      <c r="M53" s="76">
        <v>1</v>
      </c>
      <c r="N53" s="76">
        <v>1</v>
      </c>
      <c r="O53" s="76">
        <v>1</v>
      </c>
      <c r="P53" s="76">
        <v>1</v>
      </c>
      <c r="Q53" s="76">
        <v>1</v>
      </c>
      <c r="R53" s="56"/>
      <c r="S53" s="56"/>
      <c r="T53" s="56"/>
      <c r="U53" s="56"/>
      <c r="V53" s="56"/>
      <c r="W53" s="52"/>
      <c r="X53" s="52"/>
      <c r="Y53" s="52"/>
    </row>
    <row r="54" spans="1:28" x14ac:dyDescent="0.25">
      <c r="A54" s="63">
        <v>2021</v>
      </c>
      <c r="B54" s="58" t="s">
        <v>12</v>
      </c>
      <c r="C54" s="74">
        <v>0.95652173913043481</v>
      </c>
      <c r="D54" s="74">
        <v>0.4</v>
      </c>
      <c r="E54" s="74">
        <v>0.9642857142857143</v>
      </c>
      <c r="F54" s="74">
        <v>0.90625</v>
      </c>
      <c r="G54" s="74">
        <v>0.96875</v>
      </c>
      <c r="H54" s="74">
        <v>0.97727272727272729</v>
      </c>
      <c r="I54" s="74">
        <v>0.9642857142857143</v>
      </c>
      <c r="J54" s="74">
        <v>1</v>
      </c>
      <c r="K54" s="74">
        <v>1</v>
      </c>
      <c r="L54" s="74">
        <v>1</v>
      </c>
      <c r="M54" s="74">
        <v>1</v>
      </c>
      <c r="N54" s="74">
        <v>1</v>
      </c>
      <c r="O54" s="74">
        <v>1</v>
      </c>
      <c r="P54" s="74">
        <v>1</v>
      </c>
      <c r="Q54" s="74">
        <v>1</v>
      </c>
      <c r="R54" s="56"/>
      <c r="S54" s="56"/>
      <c r="T54" s="56"/>
      <c r="U54" s="56"/>
      <c r="V54" s="56"/>
      <c r="W54" s="52"/>
      <c r="X54" s="52"/>
      <c r="Y54" s="52"/>
      <c r="Z54" s="256"/>
      <c r="AA54" s="256"/>
      <c r="AB54" s="256"/>
    </row>
    <row r="55" spans="1:28" x14ac:dyDescent="0.25">
      <c r="A55" s="55"/>
      <c r="B55" s="58" t="s">
        <v>13</v>
      </c>
      <c r="C55" s="74">
        <v>0.93150684931506844</v>
      </c>
      <c r="D55" s="74">
        <v>0.8571428571428571</v>
      </c>
      <c r="E55" s="74">
        <v>1</v>
      </c>
      <c r="F55" s="74">
        <v>1</v>
      </c>
      <c r="G55" s="74">
        <v>1</v>
      </c>
      <c r="H55" s="74">
        <v>0.98</v>
      </c>
      <c r="I55" s="74">
        <v>1</v>
      </c>
      <c r="J55" s="74">
        <v>1</v>
      </c>
      <c r="K55" s="74">
        <v>1</v>
      </c>
      <c r="L55" s="74">
        <v>1</v>
      </c>
      <c r="M55" s="74"/>
      <c r="N55" s="74">
        <v>1</v>
      </c>
      <c r="O55" s="74">
        <v>1</v>
      </c>
      <c r="P55" s="74">
        <v>1</v>
      </c>
      <c r="Q55" s="74">
        <v>0.94444444444444442</v>
      </c>
      <c r="R55" s="56"/>
      <c r="S55" s="56"/>
      <c r="T55" s="56"/>
      <c r="U55" s="56"/>
      <c r="V55" s="56"/>
      <c r="W55" s="52"/>
      <c r="X55" s="52"/>
      <c r="Y55" s="52"/>
      <c r="Z55" s="256"/>
      <c r="AA55" s="256"/>
      <c r="AB55" s="256"/>
    </row>
    <row r="56" spans="1:28" x14ac:dyDescent="0.25">
      <c r="A56" s="55"/>
      <c r="B56" s="58" t="s">
        <v>14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56"/>
      <c r="S56" s="56"/>
      <c r="T56" s="56"/>
      <c r="U56" s="56"/>
      <c r="V56" s="56"/>
      <c r="W56" s="52"/>
      <c r="X56" s="52"/>
      <c r="Y56" s="52"/>
      <c r="Z56" s="256"/>
      <c r="AA56" s="256"/>
      <c r="AB56" s="256"/>
    </row>
    <row r="57" spans="1:28" x14ac:dyDescent="0.25">
      <c r="A57" s="55"/>
      <c r="B57" s="58" t="s">
        <v>15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56"/>
      <c r="S57" s="56"/>
      <c r="T57" s="56"/>
      <c r="U57" s="56"/>
      <c r="V57" s="56"/>
      <c r="W57" s="52"/>
      <c r="X57" s="52"/>
      <c r="Y57" s="52"/>
      <c r="Z57" s="256"/>
      <c r="AA57" s="256"/>
      <c r="AB57" s="256"/>
    </row>
    <row r="58" spans="1:28" x14ac:dyDescent="0.25">
      <c r="A58" s="55"/>
      <c r="B58" s="58" t="s">
        <v>16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56"/>
      <c r="S58" s="56"/>
      <c r="T58" s="56"/>
      <c r="U58" s="56"/>
      <c r="V58" s="56"/>
      <c r="W58" s="52"/>
      <c r="X58" s="52"/>
      <c r="Y58" s="52"/>
      <c r="Z58" s="256"/>
      <c r="AA58" s="256"/>
      <c r="AB58" s="256"/>
    </row>
    <row r="59" spans="1:28" x14ac:dyDescent="0.25">
      <c r="A59" s="55"/>
      <c r="B59" s="58" t="s">
        <v>17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56"/>
      <c r="S59" s="56"/>
      <c r="T59" s="56"/>
      <c r="U59" s="56"/>
      <c r="V59" s="56"/>
      <c r="W59" s="52"/>
      <c r="X59" s="52"/>
      <c r="Y59" s="52"/>
      <c r="Z59" s="256"/>
      <c r="AA59" s="256"/>
      <c r="AB59" s="256"/>
    </row>
    <row r="60" spans="1:28" x14ac:dyDescent="0.25">
      <c r="A60" s="55"/>
      <c r="B60" s="58" t="s">
        <v>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6"/>
      <c r="S60" s="56"/>
      <c r="T60" s="56"/>
      <c r="U60" s="56"/>
      <c r="V60" s="56"/>
      <c r="W60" s="52"/>
      <c r="X60" s="52"/>
      <c r="Y60" s="52"/>
      <c r="Z60" s="256"/>
      <c r="AA60" s="256"/>
      <c r="AB60" s="256"/>
    </row>
    <row r="61" spans="1:28" x14ac:dyDescent="0.25">
      <c r="A61" s="55"/>
      <c r="B61" s="58" t="s">
        <v>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56"/>
      <c r="S61" s="56"/>
      <c r="T61" s="56"/>
      <c r="U61" s="56"/>
      <c r="V61" s="56"/>
      <c r="W61" s="52"/>
      <c r="X61" s="52"/>
      <c r="Y61" s="52"/>
      <c r="Z61" s="256"/>
      <c r="AA61" s="256"/>
      <c r="AB61" s="256"/>
    </row>
    <row r="62" spans="1:28" x14ac:dyDescent="0.25">
      <c r="A62" s="55"/>
      <c r="B62" s="58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6"/>
      <c r="S62" s="56"/>
      <c r="T62" s="56"/>
      <c r="U62" s="56"/>
      <c r="V62" s="56"/>
      <c r="W62" s="52"/>
      <c r="X62" s="52"/>
      <c r="Y62" s="52"/>
      <c r="Z62" s="256"/>
      <c r="AA62" s="256"/>
      <c r="AB62" s="256"/>
    </row>
    <row r="63" spans="1:28" x14ac:dyDescent="0.25">
      <c r="A63" s="55"/>
      <c r="B63" s="58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6"/>
      <c r="S63" s="56"/>
      <c r="T63" s="56"/>
      <c r="U63" s="56"/>
      <c r="V63" s="56"/>
      <c r="W63" s="52"/>
      <c r="X63" s="52"/>
      <c r="Y63" s="52"/>
      <c r="Z63" s="256"/>
      <c r="AA63" s="256"/>
      <c r="AB63" s="256"/>
    </row>
    <row r="64" spans="1:28" x14ac:dyDescent="0.25">
      <c r="A64" s="55"/>
      <c r="B64" s="58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56"/>
      <c r="S64" s="56"/>
      <c r="T64" s="56"/>
      <c r="U64" s="56"/>
      <c r="V64" s="56"/>
      <c r="W64" s="52"/>
      <c r="X64" s="52"/>
      <c r="Y64" s="52"/>
      <c r="Z64" s="256"/>
      <c r="AA64" s="256"/>
      <c r="AB64" s="256"/>
    </row>
    <row r="65" spans="1:28" x14ac:dyDescent="0.25">
      <c r="A65" s="55"/>
      <c r="B65" s="58" t="s">
        <v>23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56"/>
      <c r="S65" s="56"/>
      <c r="T65" s="56"/>
      <c r="U65" s="56"/>
      <c r="V65" s="56"/>
      <c r="W65" s="52"/>
      <c r="X65" s="52"/>
      <c r="Y65" s="52"/>
      <c r="Z65" s="256"/>
      <c r="AA65" s="256"/>
      <c r="AB65" s="256"/>
    </row>
    <row r="66" spans="1:28" ht="30" customHeight="1" x14ac:dyDescent="0.25">
      <c r="A66" s="64" t="s">
        <v>125</v>
      </c>
      <c r="B66" s="65" t="s">
        <v>124</v>
      </c>
      <c r="C66" s="81">
        <v>0.92723880597014929</v>
      </c>
      <c r="D66" s="81">
        <v>0.67469879518072284</v>
      </c>
      <c r="E66" s="81">
        <v>0.95959595959595956</v>
      </c>
      <c r="F66" s="81">
        <v>0.89227166276346603</v>
      </c>
      <c r="G66" s="81">
        <v>0.95336787564766834</v>
      </c>
      <c r="H66" s="81">
        <v>0.98258706467661694</v>
      </c>
      <c r="I66" s="81">
        <v>0.95962732919254656</v>
      </c>
      <c r="J66" s="81">
        <v>0.84444444444444444</v>
      </c>
      <c r="K66" s="81">
        <v>0.82432432432432434</v>
      </c>
      <c r="L66" s="81">
        <v>0.94773519163763065</v>
      </c>
      <c r="M66" s="81">
        <v>0.97368421052631582</v>
      </c>
      <c r="N66" s="81">
        <v>0.94067796610169496</v>
      </c>
      <c r="O66" s="81">
        <v>0.95774647887323938</v>
      </c>
      <c r="P66" s="81">
        <v>0.9550561797752809</v>
      </c>
      <c r="Q66" s="81">
        <v>0.93343898573692552</v>
      </c>
      <c r="R66" s="55"/>
      <c r="S66" s="56"/>
      <c r="T66" s="56"/>
      <c r="U66" s="56"/>
      <c r="V66" s="56"/>
      <c r="W66" s="52"/>
      <c r="X66" s="52"/>
      <c r="Y66" s="52"/>
    </row>
    <row r="67" spans="1:28" ht="30" customHeight="1" x14ac:dyDescent="0.25">
      <c r="A67" s="55"/>
      <c r="B67" s="55" t="s">
        <v>48</v>
      </c>
      <c r="C67" s="83">
        <v>0.91809523809523808</v>
      </c>
      <c r="D67" s="83">
        <v>0.69298245614035092</v>
      </c>
      <c r="E67" s="83">
        <v>0.96958855098389984</v>
      </c>
      <c r="F67" s="83">
        <v>0.88487584650112872</v>
      </c>
      <c r="G67" s="83">
        <v>0.95148247978436662</v>
      </c>
      <c r="H67" s="83">
        <v>0.98252184769038697</v>
      </c>
      <c r="I67" s="83">
        <v>0.96641791044776115</v>
      </c>
      <c r="J67" s="83">
        <v>0.8035714285714286</v>
      </c>
      <c r="K67" s="83">
        <v>0.79816513761467889</v>
      </c>
      <c r="L67" s="83">
        <v>0.95873015873015877</v>
      </c>
      <c r="M67" s="83">
        <v>0.9662921348314607</v>
      </c>
      <c r="N67" s="83">
        <v>0.91346153846153844</v>
      </c>
      <c r="O67" s="83">
        <v>0.956989247311828</v>
      </c>
      <c r="P67" s="83">
        <v>0.96261682242990654</v>
      </c>
      <c r="Q67" s="83">
        <v>0.96397941680960553</v>
      </c>
      <c r="R67" s="56"/>
      <c r="S67" s="56"/>
      <c r="T67" s="56"/>
      <c r="U67" s="56"/>
      <c r="V67" s="56"/>
      <c r="W67" s="52"/>
      <c r="X67" s="52"/>
      <c r="Y67" s="52"/>
    </row>
    <row r="68" spans="1:28" ht="30" customHeight="1" x14ac:dyDescent="0.25">
      <c r="A68" s="55"/>
      <c r="B68" s="55" t="s">
        <v>200</v>
      </c>
      <c r="C68" s="83">
        <v>0.93918245264207378</v>
      </c>
      <c r="D68" s="83">
        <v>0.77064220183486243</v>
      </c>
      <c r="E68" s="83">
        <v>0.94919168591224024</v>
      </c>
      <c r="F68" s="83">
        <v>0.92682926829268297</v>
      </c>
      <c r="G68" s="83">
        <v>0.94460641399416911</v>
      </c>
      <c r="H68" s="83">
        <v>0.98051157125456756</v>
      </c>
      <c r="I68" s="83">
        <v>0.95951417004048578</v>
      </c>
      <c r="J68" s="83">
        <v>0.89473684210526316</v>
      </c>
      <c r="K68" s="83">
        <v>0.82352941176470584</v>
      </c>
      <c r="L68" s="83">
        <v>0.96</v>
      </c>
      <c r="M68" s="83">
        <v>1</v>
      </c>
      <c r="N68" s="83">
        <v>0.87755102040816324</v>
      </c>
      <c r="O68" s="83">
        <v>0.98484848484848486</v>
      </c>
      <c r="P68" s="83">
        <v>0.94594594594594594</v>
      </c>
      <c r="Q68" s="83">
        <v>0.98035714285714282</v>
      </c>
      <c r="R68" s="56"/>
      <c r="S68" s="56"/>
      <c r="T68" s="56"/>
      <c r="U68" s="56"/>
      <c r="V68" s="56"/>
      <c r="W68" s="52"/>
      <c r="X68" s="52"/>
      <c r="Y68" s="52"/>
    </row>
    <row r="69" spans="1:28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56"/>
      <c r="T69" s="56"/>
      <c r="U69" s="56"/>
      <c r="V69" s="56"/>
      <c r="W69" s="52"/>
      <c r="X69" s="52"/>
      <c r="Y69" s="52"/>
    </row>
    <row r="70" spans="1:28" s="17" customFormat="1" ht="29.25" customHeight="1" x14ac:dyDescent="0.25">
      <c r="A70" s="226" t="s">
        <v>70</v>
      </c>
      <c r="B70" s="227"/>
      <c r="C70" s="227" t="s">
        <v>71</v>
      </c>
      <c r="D70" s="227" t="s">
        <v>72</v>
      </c>
      <c r="E70" s="227" t="s">
        <v>73</v>
      </c>
      <c r="F70" s="227" t="s">
        <v>74</v>
      </c>
      <c r="G70" s="227" t="s">
        <v>75</v>
      </c>
      <c r="H70" s="227" t="s">
        <v>76</v>
      </c>
      <c r="I70" s="227" t="s">
        <v>235</v>
      </c>
      <c r="J70" s="227" t="s">
        <v>77</v>
      </c>
      <c r="K70" s="227" t="s">
        <v>78</v>
      </c>
      <c r="L70" s="228" t="s">
        <v>79</v>
      </c>
      <c r="M70" s="228" t="s">
        <v>80</v>
      </c>
      <c r="N70" s="228" t="s">
        <v>81</v>
      </c>
      <c r="O70" s="228" t="s">
        <v>82</v>
      </c>
      <c r="P70" s="251"/>
      <c r="Q70" s="251"/>
      <c r="R70" s="251"/>
      <c r="S70" s="251"/>
      <c r="T70" s="251"/>
      <c r="U70" s="251"/>
      <c r="V70" s="251"/>
      <c r="W70" s="18"/>
      <c r="X70" s="18"/>
      <c r="Y70" s="18"/>
    </row>
    <row r="71" spans="1:28" hidden="1" x14ac:dyDescent="0.25">
      <c r="A71" s="57" t="s">
        <v>11</v>
      </c>
      <c r="B71" s="58" t="s">
        <v>12</v>
      </c>
      <c r="C71" s="74">
        <v>0.78947368421052633</v>
      </c>
      <c r="D71" s="74">
        <v>1</v>
      </c>
      <c r="E71" s="74"/>
      <c r="F71" s="74">
        <v>1</v>
      </c>
      <c r="G71" s="74">
        <v>1</v>
      </c>
      <c r="H71" s="74">
        <v>0.66666666666666663</v>
      </c>
      <c r="I71" s="74">
        <v>0.75</v>
      </c>
      <c r="J71" s="74">
        <v>0.97818181818181815</v>
      </c>
      <c r="K71" s="74">
        <v>1</v>
      </c>
      <c r="L71" s="74">
        <v>0.75</v>
      </c>
      <c r="M71" s="74">
        <v>0.84210526315789469</v>
      </c>
      <c r="N71" s="74">
        <v>0.80487804878048785</v>
      </c>
      <c r="O71" s="74">
        <v>1</v>
      </c>
      <c r="P71" s="55"/>
      <c r="Q71" s="55"/>
      <c r="R71" s="56"/>
      <c r="S71" s="56"/>
      <c r="T71" s="56"/>
      <c r="U71" s="56"/>
      <c r="V71" s="56"/>
      <c r="W71" s="52"/>
      <c r="X71" s="52"/>
      <c r="Y71" s="52"/>
    </row>
    <row r="72" spans="1:28" hidden="1" x14ac:dyDescent="0.25">
      <c r="A72" s="57"/>
      <c r="B72" s="58" t="s">
        <v>13</v>
      </c>
      <c r="C72" s="74">
        <v>0.91666666666666663</v>
      </c>
      <c r="D72" s="74">
        <v>1</v>
      </c>
      <c r="E72" s="74">
        <v>1</v>
      </c>
      <c r="F72" s="74">
        <v>1</v>
      </c>
      <c r="G72" s="74">
        <v>1</v>
      </c>
      <c r="H72" s="74">
        <v>1</v>
      </c>
      <c r="I72" s="74">
        <v>1</v>
      </c>
      <c r="J72" s="74">
        <v>0.97394136807817588</v>
      </c>
      <c r="K72" s="74">
        <v>0.7142857142857143</v>
      </c>
      <c r="L72" s="74">
        <v>1</v>
      </c>
      <c r="M72" s="74">
        <v>0.89655172413793105</v>
      </c>
      <c r="N72" s="74">
        <v>0.90243902439024393</v>
      </c>
      <c r="O72" s="74">
        <v>0.76923076923076927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8" hidden="1" x14ac:dyDescent="0.25">
      <c r="A73" s="57"/>
      <c r="B73" s="58" t="s">
        <v>14</v>
      </c>
      <c r="C73" s="74">
        <v>0.9</v>
      </c>
      <c r="D73" s="74">
        <v>1</v>
      </c>
      <c r="E73" s="74">
        <v>1</v>
      </c>
      <c r="F73" s="74">
        <v>1</v>
      </c>
      <c r="G73" s="74">
        <v>0.93333333333333335</v>
      </c>
      <c r="H73" s="74">
        <v>0.75</v>
      </c>
      <c r="I73" s="74">
        <v>1</v>
      </c>
      <c r="J73" s="74">
        <v>0.97428571428571431</v>
      </c>
      <c r="K73" s="74">
        <v>0.76923076923076927</v>
      </c>
      <c r="L73" s="74">
        <v>0.8</v>
      </c>
      <c r="M73" s="74">
        <v>0.96153846153846156</v>
      </c>
      <c r="N73" s="74">
        <v>0.85365853658536583</v>
      </c>
      <c r="O73" s="74">
        <v>0.8666666666666667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8" hidden="1" x14ac:dyDescent="0.25">
      <c r="A74" s="57"/>
      <c r="B74" s="58" t="s">
        <v>15</v>
      </c>
      <c r="C74" s="74">
        <v>0.8</v>
      </c>
      <c r="D74" s="74">
        <v>1</v>
      </c>
      <c r="E74" s="74"/>
      <c r="F74" s="74">
        <v>1</v>
      </c>
      <c r="G74" s="74">
        <v>1</v>
      </c>
      <c r="H74" s="74">
        <v>0.5</v>
      </c>
      <c r="I74" s="74">
        <v>0.75</v>
      </c>
      <c r="J74" s="74">
        <v>0.9780564263322884</v>
      </c>
      <c r="K74" s="74">
        <v>1</v>
      </c>
      <c r="L74" s="74">
        <v>1</v>
      </c>
      <c r="M74" s="74">
        <v>0.95454545454545459</v>
      </c>
      <c r="N74" s="74">
        <v>0.93617021276595747</v>
      </c>
      <c r="O74" s="74">
        <v>1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8" hidden="1" x14ac:dyDescent="0.25">
      <c r="A75" s="57"/>
      <c r="B75" s="58" t="s">
        <v>16</v>
      </c>
      <c r="C75" s="74">
        <v>1</v>
      </c>
      <c r="D75" s="74">
        <v>1</v>
      </c>
      <c r="E75" s="74">
        <v>1</v>
      </c>
      <c r="F75" s="74">
        <v>1</v>
      </c>
      <c r="G75" s="74">
        <v>0.97058823529411764</v>
      </c>
      <c r="H75" s="74">
        <v>0.33333333333333331</v>
      </c>
      <c r="I75" s="74">
        <v>0.5</v>
      </c>
      <c r="J75" s="74">
        <v>0.98245614035087714</v>
      </c>
      <c r="K75" s="74">
        <v>1</v>
      </c>
      <c r="L75" s="74">
        <v>0.875</v>
      </c>
      <c r="M75" s="74">
        <v>0.94444444444444442</v>
      </c>
      <c r="N75" s="74">
        <v>0.82051282051282048</v>
      </c>
      <c r="O75" s="74">
        <v>1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8" s="250" customFormat="1" hidden="1" x14ac:dyDescent="0.25">
      <c r="A76" s="57"/>
      <c r="B76" s="58" t="s">
        <v>17</v>
      </c>
      <c r="C76" s="74">
        <v>1</v>
      </c>
      <c r="D76" s="74">
        <v>1</v>
      </c>
      <c r="E76" s="74"/>
      <c r="F76" s="74">
        <v>1</v>
      </c>
      <c r="G76" s="74">
        <v>1</v>
      </c>
      <c r="H76" s="74">
        <v>0</v>
      </c>
      <c r="I76" s="74">
        <v>0.66666666666666663</v>
      </c>
      <c r="J76" s="74">
        <v>0.98293515358361772</v>
      </c>
      <c r="K76" s="74">
        <v>0.90909090909090906</v>
      </c>
      <c r="L76" s="74">
        <v>1</v>
      </c>
      <c r="M76" s="74">
        <v>1</v>
      </c>
      <c r="N76" s="74">
        <v>0.91666666666666663</v>
      </c>
      <c r="O76" s="74">
        <v>0.92307692307692313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8" s="250" customFormat="1" hidden="1" x14ac:dyDescent="0.25">
      <c r="A77" s="57"/>
      <c r="B77" s="58" t="s">
        <v>18</v>
      </c>
      <c r="C77" s="74">
        <v>0.94736842105263153</v>
      </c>
      <c r="D77" s="74">
        <v>1</v>
      </c>
      <c r="E77" s="74">
        <v>1</v>
      </c>
      <c r="F77" s="74">
        <v>1</v>
      </c>
      <c r="G77" s="74">
        <v>1</v>
      </c>
      <c r="H77" s="74">
        <v>0.42857142857142855</v>
      </c>
      <c r="I77" s="74">
        <v>1</v>
      </c>
      <c r="J77" s="74">
        <v>0.99386503067484666</v>
      </c>
      <c r="K77" s="74">
        <v>0.90909090909090906</v>
      </c>
      <c r="L77" s="74">
        <v>0.8571428571428571</v>
      </c>
      <c r="M77" s="74">
        <v>0.94117647058823528</v>
      </c>
      <c r="N77" s="74">
        <v>0.83720930232558144</v>
      </c>
      <c r="O77" s="74">
        <v>0.91666666666666663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8" s="250" customFormat="1" hidden="1" x14ac:dyDescent="0.25">
      <c r="A78" s="57"/>
      <c r="B78" s="58" t="s">
        <v>19</v>
      </c>
      <c r="C78" s="74">
        <v>0.93333333333333335</v>
      </c>
      <c r="D78" s="74">
        <v>1</v>
      </c>
      <c r="E78" s="74">
        <v>1</v>
      </c>
      <c r="F78" s="74">
        <v>1</v>
      </c>
      <c r="G78" s="74">
        <v>0.93333333333333335</v>
      </c>
      <c r="H78" s="74">
        <v>1</v>
      </c>
      <c r="I78" s="74">
        <v>0.75</v>
      </c>
      <c r="J78" s="74">
        <v>0.98601398601398604</v>
      </c>
      <c r="K78" s="74">
        <v>0.90909090909090906</v>
      </c>
      <c r="L78" s="74">
        <v>0.83333333333333337</v>
      </c>
      <c r="M78" s="74">
        <v>0.92307692307692313</v>
      </c>
      <c r="N78" s="74">
        <v>0.81081081081081086</v>
      </c>
      <c r="O78" s="74">
        <v>1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8" s="250" customFormat="1" hidden="1" x14ac:dyDescent="0.25">
      <c r="A79" s="57"/>
      <c r="B79" s="58" t="s">
        <v>20</v>
      </c>
      <c r="C79" s="74">
        <v>0.91666666666666663</v>
      </c>
      <c r="D79" s="74">
        <v>1</v>
      </c>
      <c r="E79" s="74">
        <v>1</v>
      </c>
      <c r="F79" s="74">
        <v>1</v>
      </c>
      <c r="G79" s="74">
        <v>1</v>
      </c>
      <c r="H79" s="74">
        <v>0.66666666666666663</v>
      </c>
      <c r="I79" s="74">
        <v>1</v>
      </c>
      <c r="J79" s="74">
        <v>0.97902097902097907</v>
      </c>
      <c r="K79" s="74">
        <v>0.75</v>
      </c>
      <c r="L79" s="74">
        <v>1</v>
      </c>
      <c r="M79" s="74">
        <v>0.96</v>
      </c>
      <c r="N79" s="74">
        <v>0.9285714285714286</v>
      </c>
      <c r="O79" s="74">
        <v>1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8" s="250" customFormat="1" hidden="1" x14ac:dyDescent="0.25">
      <c r="A80" s="57"/>
      <c r="B80" s="58" t="s">
        <v>21</v>
      </c>
      <c r="C80" s="74">
        <v>0.88</v>
      </c>
      <c r="D80" s="74">
        <v>1</v>
      </c>
      <c r="E80" s="74">
        <v>1</v>
      </c>
      <c r="F80" s="74">
        <v>1</v>
      </c>
      <c r="G80" s="74">
        <v>0.95833333333333337</v>
      </c>
      <c r="H80" s="74">
        <v>1</v>
      </c>
      <c r="I80" s="74">
        <v>0.5</v>
      </c>
      <c r="J80" s="74">
        <v>0.97763578274760388</v>
      </c>
      <c r="K80" s="74">
        <v>0.83333333333333337</v>
      </c>
      <c r="L80" s="74">
        <v>1</v>
      </c>
      <c r="M80" s="74">
        <v>0.92307692307692313</v>
      </c>
      <c r="N80" s="74">
        <v>0.95121951219512191</v>
      </c>
      <c r="O80" s="74">
        <v>0.88888888888888884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50" customFormat="1" hidden="1" x14ac:dyDescent="0.25">
      <c r="A81" s="57"/>
      <c r="B81" s="58" t="s">
        <v>22</v>
      </c>
      <c r="C81" s="74">
        <v>0.90909090909090906</v>
      </c>
      <c r="D81" s="74">
        <v>1</v>
      </c>
      <c r="E81" s="74">
        <v>1</v>
      </c>
      <c r="F81" s="74">
        <v>0.8571428571428571</v>
      </c>
      <c r="G81" s="74">
        <v>0.94736842105263153</v>
      </c>
      <c r="H81" s="74">
        <v>1</v>
      </c>
      <c r="I81" s="74">
        <v>1</v>
      </c>
      <c r="J81" s="74">
        <v>0.96763754045307449</v>
      </c>
      <c r="K81" s="74">
        <v>1</v>
      </c>
      <c r="L81" s="74">
        <v>1</v>
      </c>
      <c r="M81" s="74">
        <v>0.88888888888888884</v>
      </c>
      <c r="N81" s="74">
        <v>0.89743589743589747</v>
      </c>
      <c r="O81" s="74">
        <v>0.9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50" customFormat="1" hidden="1" x14ac:dyDescent="0.25">
      <c r="A82" s="59"/>
      <c r="B82" s="60" t="s">
        <v>23</v>
      </c>
      <c r="C82" s="76">
        <v>0.8571428571428571</v>
      </c>
      <c r="D82" s="76">
        <v>1</v>
      </c>
      <c r="E82" s="76">
        <v>1</v>
      </c>
      <c r="F82" s="76">
        <v>1</v>
      </c>
      <c r="G82" s="76">
        <v>0.96551724137931039</v>
      </c>
      <c r="H82" s="76">
        <v>0.5</v>
      </c>
      <c r="I82" s="76">
        <v>0.83333333333333337</v>
      </c>
      <c r="J82" s="76">
        <v>0.97427652733118975</v>
      </c>
      <c r="K82" s="76">
        <v>1</v>
      </c>
      <c r="L82" s="76">
        <v>1</v>
      </c>
      <c r="M82" s="76">
        <v>0.95</v>
      </c>
      <c r="N82" s="76">
        <v>0.97368421052631582</v>
      </c>
      <c r="O82" s="76">
        <v>1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50" customFormat="1" hidden="1" x14ac:dyDescent="0.25">
      <c r="A83" s="57" t="s">
        <v>24</v>
      </c>
      <c r="B83" s="58" t="s">
        <v>12</v>
      </c>
      <c r="C83" s="74">
        <v>0.875</v>
      </c>
      <c r="D83" s="74">
        <v>1</v>
      </c>
      <c r="E83" s="74">
        <v>1</v>
      </c>
      <c r="F83" s="74">
        <v>1</v>
      </c>
      <c r="G83" s="74">
        <v>0.96</v>
      </c>
      <c r="H83" s="74">
        <v>0.66666666666666663</v>
      </c>
      <c r="I83" s="74">
        <v>1</v>
      </c>
      <c r="J83" s="74">
        <v>0.98599439775910369</v>
      </c>
      <c r="K83" s="74">
        <v>1</v>
      </c>
      <c r="L83" s="74">
        <v>1</v>
      </c>
      <c r="M83" s="74">
        <v>0.8571428571428571</v>
      </c>
      <c r="N83" s="74">
        <v>0.92682926829268297</v>
      </c>
      <c r="O83" s="74">
        <v>1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50" customFormat="1" hidden="1" x14ac:dyDescent="0.25">
      <c r="A84" s="57"/>
      <c r="B84" s="58" t="s">
        <v>13</v>
      </c>
      <c r="C84" s="74">
        <v>0.78947368421052633</v>
      </c>
      <c r="D84" s="74">
        <v>1</v>
      </c>
      <c r="E84" s="74">
        <v>1</v>
      </c>
      <c r="F84" s="74">
        <v>1</v>
      </c>
      <c r="G84" s="74">
        <v>1</v>
      </c>
      <c r="H84" s="74">
        <v>1</v>
      </c>
      <c r="I84" s="74">
        <v>0.8571428571428571</v>
      </c>
      <c r="J84" s="74">
        <v>0.96296296296296291</v>
      </c>
      <c r="K84" s="74">
        <v>1</v>
      </c>
      <c r="L84" s="74">
        <v>1</v>
      </c>
      <c r="M84" s="74">
        <v>1</v>
      </c>
      <c r="N84" s="74">
        <v>0.91428571428571426</v>
      </c>
      <c r="O84" s="74">
        <v>0.94117647058823528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50" customFormat="1" hidden="1" x14ac:dyDescent="0.25">
      <c r="A85" s="57"/>
      <c r="B85" s="58" t="s">
        <v>14</v>
      </c>
      <c r="C85" s="74">
        <v>1</v>
      </c>
      <c r="D85" s="74">
        <v>1</v>
      </c>
      <c r="E85" s="74">
        <v>1</v>
      </c>
      <c r="F85" s="74">
        <v>1</v>
      </c>
      <c r="G85" s="74">
        <v>0.96296296296296291</v>
      </c>
      <c r="H85" s="74">
        <v>0.625</v>
      </c>
      <c r="I85" s="74">
        <v>0.6</v>
      </c>
      <c r="J85" s="74">
        <v>0.97660818713450293</v>
      </c>
      <c r="K85" s="74">
        <v>1</v>
      </c>
      <c r="L85" s="74">
        <v>1</v>
      </c>
      <c r="M85" s="74">
        <v>0.9375</v>
      </c>
      <c r="N85" s="74">
        <v>0.88235294117647056</v>
      </c>
      <c r="O85" s="74">
        <v>1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50" customFormat="1" hidden="1" x14ac:dyDescent="0.25">
      <c r="A86" s="57"/>
      <c r="B86" s="58" t="s">
        <v>15</v>
      </c>
      <c r="C86" s="74">
        <v>0.85</v>
      </c>
      <c r="D86" s="74">
        <v>1</v>
      </c>
      <c r="E86" s="74">
        <v>1</v>
      </c>
      <c r="F86" s="74">
        <v>1</v>
      </c>
      <c r="G86" s="74">
        <v>0.95454545454545459</v>
      </c>
      <c r="H86" s="74">
        <v>1</v>
      </c>
      <c r="I86" s="74">
        <v>0.83333333333333337</v>
      </c>
      <c r="J86" s="74">
        <v>0.98371335504885993</v>
      </c>
      <c r="K86" s="74">
        <v>1</v>
      </c>
      <c r="L86" s="74">
        <v>1</v>
      </c>
      <c r="M86" s="74">
        <v>1</v>
      </c>
      <c r="N86" s="74">
        <v>0.77500000000000002</v>
      </c>
      <c r="O86" s="74">
        <v>1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50" customFormat="1" hidden="1" x14ac:dyDescent="0.25">
      <c r="A87" s="57"/>
      <c r="B87" s="58" t="s">
        <v>16</v>
      </c>
      <c r="C87" s="74">
        <v>0.84615384615384615</v>
      </c>
      <c r="D87" s="74">
        <v>1</v>
      </c>
      <c r="E87" s="74">
        <v>1</v>
      </c>
      <c r="F87" s="74">
        <v>1</v>
      </c>
      <c r="G87" s="74">
        <v>1</v>
      </c>
      <c r="H87" s="74">
        <v>0.75</v>
      </c>
      <c r="I87" s="74">
        <v>0</v>
      </c>
      <c r="J87" s="74">
        <v>0.96923076923076923</v>
      </c>
      <c r="K87" s="74">
        <v>1</v>
      </c>
      <c r="L87" s="74">
        <v>1</v>
      </c>
      <c r="M87" s="74">
        <v>1</v>
      </c>
      <c r="N87" s="74">
        <v>0.94285714285714284</v>
      </c>
      <c r="O87" s="74">
        <v>1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50" customFormat="1" hidden="1" x14ac:dyDescent="0.25">
      <c r="A88" s="57"/>
      <c r="B88" s="58" t="s">
        <v>17</v>
      </c>
      <c r="C88" s="74">
        <v>0.91666666666666663</v>
      </c>
      <c r="D88" s="74">
        <v>1</v>
      </c>
      <c r="E88" s="74">
        <v>1</v>
      </c>
      <c r="F88" s="74">
        <v>1</v>
      </c>
      <c r="G88" s="74">
        <v>1</v>
      </c>
      <c r="H88" s="74">
        <v>1</v>
      </c>
      <c r="I88" s="74">
        <v>1</v>
      </c>
      <c r="J88" s="74">
        <v>0.98175182481751821</v>
      </c>
      <c r="K88" s="74">
        <v>1</v>
      </c>
      <c r="L88" s="74">
        <v>0.83333333333333337</v>
      </c>
      <c r="M88" s="74">
        <v>0.95</v>
      </c>
      <c r="N88" s="74">
        <v>0.91111111111111109</v>
      </c>
      <c r="O88" s="74">
        <v>1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50" customFormat="1" hidden="1" x14ac:dyDescent="0.25">
      <c r="A89" s="57"/>
      <c r="B89" s="58" t="s">
        <v>18</v>
      </c>
      <c r="C89" s="74">
        <v>0.95652173913043481</v>
      </c>
      <c r="D89" s="74">
        <v>1</v>
      </c>
      <c r="E89" s="74">
        <v>1</v>
      </c>
      <c r="F89" s="74">
        <v>1</v>
      </c>
      <c r="G89" s="74">
        <v>1</v>
      </c>
      <c r="H89" s="74">
        <v>0.5714285714285714</v>
      </c>
      <c r="I89" s="74">
        <v>0.8571428571428571</v>
      </c>
      <c r="J89" s="74">
        <v>0.94198895027624308</v>
      </c>
      <c r="K89" s="74">
        <v>1</v>
      </c>
      <c r="L89" s="74">
        <v>1</v>
      </c>
      <c r="M89" s="74">
        <v>1</v>
      </c>
      <c r="N89" s="74">
        <v>0.90476190476190477</v>
      </c>
      <c r="O89" s="74">
        <v>0.81818181818181823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50" customFormat="1" hidden="1" x14ac:dyDescent="0.25">
      <c r="A90" s="62"/>
      <c r="B90" s="58" t="s">
        <v>19</v>
      </c>
      <c r="C90" s="74">
        <v>1</v>
      </c>
      <c r="D90" s="74">
        <v>1</v>
      </c>
      <c r="E90" s="74">
        <v>1</v>
      </c>
      <c r="F90" s="74">
        <v>1</v>
      </c>
      <c r="G90" s="74">
        <v>1</v>
      </c>
      <c r="H90" s="74">
        <v>1</v>
      </c>
      <c r="I90" s="74">
        <v>0.5</v>
      </c>
      <c r="J90" s="74">
        <v>0.97468354430379744</v>
      </c>
      <c r="K90" s="74">
        <v>0.90909090909090906</v>
      </c>
      <c r="L90" s="74">
        <v>0.88888888888888884</v>
      </c>
      <c r="M90" s="74">
        <v>1</v>
      </c>
      <c r="N90" s="74">
        <v>0.95</v>
      </c>
      <c r="O90" s="74">
        <v>0.8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50" customFormat="1" hidden="1" x14ac:dyDescent="0.25">
      <c r="A91" s="55"/>
      <c r="B91" s="58" t="s">
        <v>20</v>
      </c>
      <c r="C91" s="74">
        <v>0.95238095238095233</v>
      </c>
      <c r="D91" s="74"/>
      <c r="E91" s="74">
        <v>1</v>
      </c>
      <c r="F91" s="74">
        <v>1</v>
      </c>
      <c r="G91" s="74">
        <v>1</v>
      </c>
      <c r="H91" s="74">
        <v>1</v>
      </c>
      <c r="I91" s="74">
        <v>1</v>
      </c>
      <c r="J91" s="74">
        <v>0.99016393442622952</v>
      </c>
      <c r="K91" s="74">
        <v>0.8571428571428571</v>
      </c>
      <c r="L91" s="74">
        <v>0.66666666666666663</v>
      </c>
      <c r="M91" s="74">
        <v>0.96969696969696972</v>
      </c>
      <c r="N91" s="74">
        <v>0.97297297297297303</v>
      </c>
      <c r="O91" s="74">
        <v>1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50" customFormat="1" hidden="1" x14ac:dyDescent="0.25">
      <c r="A92" s="55"/>
      <c r="B92" s="58" t="s">
        <v>21</v>
      </c>
      <c r="C92" s="74">
        <v>1</v>
      </c>
      <c r="D92" s="74"/>
      <c r="E92" s="74"/>
      <c r="F92" s="74">
        <v>1</v>
      </c>
      <c r="G92" s="74">
        <v>0.9</v>
      </c>
      <c r="H92" s="74">
        <v>0.7142857142857143</v>
      </c>
      <c r="I92" s="74">
        <v>1</v>
      </c>
      <c r="J92" s="74">
        <v>0.967741935483871</v>
      </c>
      <c r="K92" s="74">
        <v>1</v>
      </c>
      <c r="L92" s="74">
        <v>0.75</v>
      </c>
      <c r="M92" s="74">
        <v>0.97142857142857142</v>
      </c>
      <c r="N92" s="74">
        <v>0.94444444444444442</v>
      </c>
      <c r="O92" s="74">
        <v>1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50" customFormat="1" hidden="1" x14ac:dyDescent="0.25">
      <c r="A93" s="55"/>
      <c r="B93" s="58" t="s">
        <v>22</v>
      </c>
      <c r="C93" s="74">
        <v>1</v>
      </c>
      <c r="D93" s="74">
        <v>1</v>
      </c>
      <c r="E93" s="74">
        <v>1</v>
      </c>
      <c r="F93" s="74">
        <v>1</v>
      </c>
      <c r="G93" s="74">
        <v>0.875</v>
      </c>
      <c r="H93" s="74">
        <v>0.75</v>
      </c>
      <c r="I93" s="74">
        <v>1</v>
      </c>
      <c r="J93" s="74">
        <v>0.95582329317269077</v>
      </c>
      <c r="K93" s="74">
        <v>1</v>
      </c>
      <c r="L93" s="74">
        <v>1</v>
      </c>
      <c r="M93" s="74">
        <v>1</v>
      </c>
      <c r="N93" s="74">
        <v>0.94</v>
      </c>
      <c r="O93" s="74">
        <v>0.58333333333333337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50" customFormat="1" hidden="1" x14ac:dyDescent="0.25">
      <c r="A94" s="61"/>
      <c r="B94" s="60" t="s">
        <v>23</v>
      </c>
      <c r="C94" s="76">
        <v>1</v>
      </c>
      <c r="D94" s="76">
        <v>1</v>
      </c>
      <c r="E94" s="76">
        <v>1</v>
      </c>
      <c r="F94" s="76">
        <v>1</v>
      </c>
      <c r="G94" s="76">
        <v>1</v>
      </c>
      <c r="H94" s="76">
        <v>0.875</v>
      </c>
      <c r="I94" s="76">
        <v>0.8</v>
      </c>
      <c r="J94" s="76">
        <v>0.96308724832214765</v>
      </c>
      <c r="K94" s="76">
        <v>1</v>
      </c>
      <c r="L94" s="76">
        <v>1</v>
      </c>
      <c r="M94" s="76">
        <v>1</v>
      </c>
      <c r="N94" s="76">
        <v>0.88636363636363635</v>
      </c>
      <c r="O94" s="76">
        <v>0.95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50" customFormat="1" hidden="1" x14ac:dyDescent="0.25">
      <c r="A95" s="63">
        <v>2019</v>
      </c>
      <c r="B95" s="58" t="s">
        <v>12</v>
      </c>
      <c r="C95" s="74">
        <v>0.83333333333333337</v>
      </c>
      <c r="D95" s="74">
        <v>1</v>
      </c>
      <c r="E95" s="74">
        <v>1</v>
      </c>
      <c r="F95" s="74">
        <v>1</v>
      </c>
      <c r="G95" s="74">
        <v>1</v>
      </c>
      <c r="H95" s="74">
        <v>0.75</v>
      </c>
      <c r="I95" s="74">
        <v>1</v>
      </c>
      <c r="J95" s="74">
        <v>0.99019607843137258</v>
      </c>
      <c r="K95" s="74">
        <v>1</v>
      </c>
      <c r="L95" s="74">
        <v>1</v>
      </c>
      <c r="M95" s="74">
        <v>0.95833333333333337</v>
      </c>
      <c r="N95" s="74">
        <v>0.93333333333333335</v>
      </c>
      <c r="O95" s="74">
        <v>1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50" customFormat="1" hidden="1" x14ac:dyDescent="0.25">
      <c r="A96" s="57"/>
      <c r="B96" s="58" t="s">
        <v>13</v>
      </c>
      <c r="C96" s="74">
        <v>0.84615384615384615</v>
      </c>
      <c r="D96" s="74">
        <v>1</v>
      </c>
      <c r="E96" s="74">
        <v>1</v>
      </c>
      <c r="F96" s="74">
        <v>1</v>
      </c>
      <c r="G96" s="74">
        <v>1</v>
      </c>
      <c r="H96" s="74">
        <v>1</v>
      </c>
      <c r="I96" s="74">
        <v>1</v>
      </c>
      <c r="J96" s="74">
        <v>0.95061728395061729</v>
      </c>
      <c r="K96" s="74">
        <v>1</v>
      </c>
      <c r="L96" s="74">
        <v>1</v>
      </c>
      <c r="M96" s="74">
        <v>0.96969696969696972</v>
      </c>
      <c r="N96" s="74">
        <v>0.96666666666666667</v>
      </c>
      <c r="O96" s="74">
        <v>0.94117647058823528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50" customFormat="1" hidden="1" x14ac:dyDescent="0.25">
      <c r="A97" s="57"/>
      <c r="B97" s="58" t="s">
        <v>14</v>
      </c>
      <c r="C97" s="74">
        <v>0.88235294117647056</v>
      </c>
      <c r="D97" s="74">
        <v>1</v>
      </c>
      <c r="E97" s="74"/>
      <c r="F97" s="74">
        <v>1</v>
      </c>
      <c r="G97" s="74">
        <v>0.92</v>
      </c>
      <c r="H97" s="74">
        <v>0.75</v>
      </c>
      <c r="I97" s="74">
        <v>0.75</v>
      </c>
      <c r="J97" s="74">
        <v>0.9311594202898551</v>
      </c>
      <c r="K97" s="74">
        <v>0.8571428571428571</v>
      </c>
      <c r="L97" s="74">
        <v>1</v>
      </c>
      <c r="M97" s="74">
        <v>0.92307692307692313</v>
      </c>
      <c r="N97" s="74">
        <v>0.92452830188679247</v>
      </c>
      <c r="O97" s="74">
        <v>0.8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50" customFormat="1" hidden="1" x14ac:dyDescent="0.25">
      <c r="A98" s="57"/>
      <c r="B98" s="58" t="s">
        <v>15</v>
      </c>
      <c r="C98" s="74">
        <v>0.8</v>
      </c>
      <c r="D98" s="74">
        <v>1</v>
      </c>
      <c r="E98" s="74">
        <v>1</v>
      </c>
      <c r="F98" s="74">
        <v>1</v>
      </c>
      <c r="G98" s="74">
        <v>1</v>
      </c>
      <c r="H98" s="74">
        <v>1</v>
      </c>
      <c r="I98" s="74">
        <v>1</v>
      </c>
      <c r="J98" s="74">
        <v>0.97735849056603774</v>
      </c>
      <c r="K98" s="74">
        <v>0.83333333333333337</v>
      </c>
      <c r="L98" s="74">
        <v>1</v>
      </c>
      <c r="M98" s="74">
        <v>0.94736842105263153</v>
      </c>
      <c r="N98" s="74">
        <v>0.96551724137931039</v>
      </c>
      <c r="O98" s="74">
        <v>1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50" customFormat="1" hidden="1" x14ac:dyDescent="0.25">
      <c r="A99" s="57"/>
      <c r="B99" s="58" t="s">
        <v>16</v>
      </c>
      <c r="C99" s="74">
        <v>0.80952380952380953</v>
      </c>
      <c r="D99" s="74">
        <v>1</v>
      </c>
      <c r="E99" s="74">
        <v>1</v>
      </c>
      <c r="F99" s="74">
        <v>1</v>
      </c>
      <c r="G99" s="74">
        <v>0.95454545454545459</v>
      </c>
      <c r="H99" s="74">
        <v>0.83333333333333337</v>
      </c>
      <c r="I99" s="74">
        <v>0.66666666666666663</v>
      </c>
      <c r="J99" s="74">
        <v>0.98148148148148151</v>
      </c>
      <c r="K99" s="74">
        <v>0.90909090909090906</v>
      </c>
      <c r="L99" s="74">
        <v>0.66666666666666663</v>
      </c>
      <c r="M99" s="74">
        <v>0.94117647058823528</v>
      </c>
      <c r="N99" s="74">
        <v>0.90909090909090906</v>
      </c>
      <c r="O99" s="74">
        <v>1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50" customFormat="1" hidden="1" x14ac:dyDescent="0.25">
      <c r="A100" s="57"/>
      <c r="B100" s="58" t="s">
        <v>17</v>
      </c>
      <c r="C100" s="74">
        <v>0.875</v>
      </c>
      <c r="D100" s="74">
        <v>1</v>
      </c>
      <c r="E100" s="74">
        <v>1</v>
      </c>
      <c r="F100" s="74">
        <v>1</v>
      </c>
      <c r="G100" s="74">
        <v>0.92307692307692313</v>
      </c>
      <c r="H100" s="74">
        <v>1</v>
      </c>
      <c r="I100" s="74">
        <v>0.6</v>
      </c>
      <c r="J100" s="74">
        <v>0.97952218430034133</v>
      </c>
      <c r="K100" s="74">
        <v>1</v>
      </c>
      <c r="L100" s="74">
        <v>1</v>
      </c>
      <c r="M100" s="74">
        <v>1</v>
      </c>
      <c r="N100" s="74">
        <v>0.8571428571428571</v>
      </c>
      <c r="O100" s="74">
        <v>1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50" customFormat="1" hidden="1" x14ac:dyDescent="0.25">
      <c r="A101" s="57"/>
      <c r="B101" s="58" t="s">
        <v>18</v>
      </c>
      <c r="C101" s="74">
        <v>0.90909090909090906</v>
      </c>
      <c r="D101" s="74">
        <v>1</v>
      </c>
      <c r="E101" s="74">
        <v>1</v>
      </c>
      <c r="F101" s="74">
        <v>1</v>
      </c>
      <c r="G101" s="74">
        <v>1</v>
      </c>
      <c r="H101" s="74">
        <v>0.5</v>
      </c>
      <c r="I101" s="74">
        <v>0.8</v>
      </c>
      <c r="J101" s="74">
        <v>0.98671096345514953</v>
      </c>
      <c r="K101" s="74">
        <v>0.75</v>
      </c>
      <c r="L101" s="74">
        <v>0.83333333333333337</v>
      </c>
      <c r="M101" s="74">
        <v>0.95652173913043481</v>
      </c>
      <c r="N101" s="74">
        <v>0.92105263157894735</v>
      </c>
      <c r="O101" s="74">
        <v>1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50" customFormat="1" hidden="1" x14ac:dyDescent="0.25">
      <c r="A102" s="62"/>
      <c r="B102" s="58" t="s">
        <v>19</v>
      </c>
      <c r="C102" s="74">
        <v>0.91666666666666663</v>
      </c>
      <c r="D102" s="74">
        <v>1</v>
      </c>
      <c r="E102" s="74">
        <v>1</v>
      </c>
      <c r="F102" s="74">
        <v>1</v>
      </c>
      <c r="G102" s="74">
        <v>1</v>
      </c>
      <c r="H102" s="74">
        <v>1</v>
      </c>
      <c r="I102" s="74">
        <v>1</v>
      </c>
      <c r="J102" s="74">
        <v>0.99331103678929766</v>
      </c>
      <c r="K102" s="74">
        <v>1</v>
      </c>
      <c r="L102" s="74">
        <v>0.875</v>
      </c>
      <c r="M102" s="74">
        <v>0.95</v>
      </c>
      <c r="N102" s="74">
        <v>0.93939393939393945</v>
      </c>
      <c r="O102" s="74">
        <v>1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50" customFormat="1" hidden="1" x14ac:dyDescent="0.25">
      <c r="A103" s="55"/>
      <c r="B103" s="58" t="s">
        <v>20</v>
      </c>
      <c r="C103" s="74">
        <v>0.77777777777777779</v>
      </c>
      <c r="D103" s="74">
        <v>1</v>
      </c>
      <c r="E103" s="74">
        <v>1</v>
      </c>
      <c r="F103" s="74">
        <v>1</v>
      </c>
      <c r="G103" s="74">
        <v>1</v>
      </c>
      <c r="H103" s="74">
        <v>1</v>
      </c>
      <c r="I103" s="74">
        <v>0.75</v>
      </c>
      <c r="J103" s="74">
        <v>0.97854077253218885</v>
      </c>
      <c r="K103" s="74">
        <v>1</v>
      </c>
      <c r="L103" s="74">
        <v>0.6</v>
      </c>
      <c r="M103" s="74">
        <v>1</v>
      </c>
      <c r="N103" s="74">
        <v>0.9</v>
      </c>
      <c r="O103" s="74">
        <v>1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50" customFormat="1" hidden="1" x14ac:dyDescent="0.25">
      <c r="A104" s="55"/>
      <c r="B104" s="58" t="s">
        <v>21</v>
      </c>
      <c r="C104" s="74">
        <v>0.90625</v>
      </c>
      <c r="D104" s="74">
        <v>1</v>
      </c>
      <c r="E104" s="74">
        <v>1</v>
      </c>
      <c r="F104" s="74">
        <v>0.8571428571428571</v>
      </c>
      <c r="G104" s="74">
        <v>1</v>
      </c>
      <c r="H104" s="74">
        <v>0.66666666666666663</v>
      </c>
      <c r="I104" s="74">
        <v>0.66666666666666663</v>
      </c>
      <c r="J104" s="74">
        <v>0.98787878787878791</v>
      </c>
      <c r="K104" s="74">
        <v>0.83333333333333337</v>
      </c>
      <c r="L104" s="74">
        <v>0.8</v>
      </c>
      <c r="M104" s="74">
        <v>0.967741935483871</v>
      </c>
      <c r="N104" s="74">
        <v>0.84848484848484851</v>
      </c>
      <c r="O104" s="74">
        <v>0.92307692307692313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50" customFormat="1" hidden="1" x14ac:dyDescent="0.25">
      <c r="A105" s="55"/>
      <c r="B105" s="58" t="s">
        <v>22</v>
      </c>
      <c r="C105" s="74">
        <v>1</v>
      </c>
      <c r="D105" s="74">
        <v>1</v>
      </c>
      <c r="E105" s="74">
        <v>1</v>
      </c>
      <c r="F105" s="74">
        <v>1</v>
      </c>
      <c r="G105" s="74">
        <v>1</v>
      </c>
      <c r="H105" s="74">
        <v>1</v>
      </c>
      <c r="I105" s="74">
        <v>1</v>
      </c>
      <c r="J105" s="74">
        <v>0.98327759197324416</v>
      </c>
      <c r="K105" s="74">
        <v>1</v>
      </c>
      <c r="L105" s="74">
        <v>1</v>
      </c>
      <c r="M105" s="74">
        <v>1</v>
      </c>
      <c r="N105" s="74">
        <v>0.8571428571428571</v>
      </c>
      <c r="O105" s="74">
        <v>1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50" customFormat="1" hidden="1" x14ac:dyDescent="0.25">
      <c r="A106" s="61"/>
      <c r="B106" s="60" t="s">
        <v>23</v>
      </c>
      <c r="C106" s="76">
        <v>1</v>
      </c>
      <c r="D106" s="76">
        <v>1</v>
      </c>
      <c r="E106" s="76">
        <v>1</v>
      </c>
      <c r="F106" s="76">
        <v>1</v>
      </c>
      <c r="G106" s="76">
        <v>1</v>
      </c>
      <c r="H106" s="76">
        <v>1</v>
      </c>
      <c r="I106" s="76">
        <v>1</v>
      </c>
      <c r="J106" s="76">
        <v>0.99659863945578231</v>
      </c>
      <c r="K106" s="76">
        <v>1</v>
      </c>
      <c r="L106" s="76">
        <v>1</v>
      </c>
      <c r="M106" s="76">
        <v>1</v>
      </c>
      <c r="N106" s="76">
        <v>0.91891891891891897</v>
      </c>
      <c r="O106" s="76">
        <v>0.93333333333333335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50" customFormat="1" x14ac:dyDescent="0.25">
      <c r="A107" s="63">
        <v>2020</v>
      </c>
      <c r="B107" s="58" t="s">
        <v>12</v>
      </c>
      <c r="C107" s="225">
        <v>0.82352941176470584</v>
      </c>
      <c r="D107" s="225">
        <v>1</v>
      </c>
      <c r="E107" s="225">
        <v>1</v>
      </c>
      <c r="F107" s="225">
        <v>1</v>
      </c>
      <c r="G107" s="225">
        <v>0.94117647058823528</v>
      </c>
      <c r="H107" s="225">
        <v>0.83333333333333337</v>
      </c>
      <c r="I107" s="225">
        <v>0.83333333333333337</v>
      </c>
      <c r="J107" s="225">
        <v>0.98</v>
      </c>
      <c r="K107" s="225">
        <v>0.90909090909090906</v>
      </c>
      <c r="L107" s="225">
        <v>1</v>
      </c>
      <c r="M107" s="225">
        <v>0.96</v>
      </c>
      <c r="N107" s="225">
        <v>0.82352941176470584</v>
      </c>
      <c r="O107" s="225">
        <v>1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50" customFormat="1" x14ac:dyDescent="0.25">
      <c r="A108" s="55"/>
      <c r="B108" s="58" t="s">
        <v>13</v>
      </c>
      <c r="C108" s="225">
        <v>0.8666666666666667</v>
      </c>
      <c r="D108" s="225">
        <v>1</v>
      </c>
      <c r="E108" s="225"/>
      <c r="F108" s="225">
        <v>1</v>
      </c>
      <c r="G108" s="225">
        <v>1</v>
      </c>
      <c r="H108" s="225">
        <v>1</v>
      </c>
      <c r="I108" s="225">
        <v>1</v>
      </c>
      <c r="J108" s="225">
        <v>0.98399999999999999</v>
      </c>
      <c r="K108" s="225">
        <v>1</v>
      </c>
      <c r="L108" s="225">
        <v>1</v>
      </c>
      <c r="M108" s="225">
        <v>1</v>
      </c>
      <c r="N108" s="225">
        <v>0.92682926829268297</v>
      </c>
      <c r="O108" s="225">
        <v>1</v>
      </c>
      <c r="P108" s="55"/>
      <c r="Q108" s="55"/>
      <c r="R108" s="56"/>
      <c r="S108" s="56"/>
      <c r="T108" s="56"/>
      <c r="U108" s="56"/>
      <c r="V108" s="56"/>
      <c r="W108" s="52"/>
      <c r="X108" s="52"/>
      <c r="Y108" s="52"/>
    </row>
    <row r="109" spans="1:25" s="250" customFormat="1" x14ac:dyDescent="0.25">
      <c r="A109" s="55"/>
      <c r="B109" s="58" t="s">
        <v>14</v>
      </c>
      <c r="C109" s="225">
        <v>1</v>
      </c>
      <c r="D109" s="225">
        <v>1</v>
      </c>
      <c r="E109" s="225">
        <v>1</v>
      </c>
      <c r="F109" s="225">
        <v>1</v>
      </c>
      <c r="G109" s="225">
        <v>1</v>
      </c>
      <c r="H109" s="225">
        <v>1</v>
      </c>
      <c r="I109" s="225">
        <v>1</v>
      </c>
      <c r="J109" s="225">
        <v>0.97967479674796742</v>
      </c>
      <c r="K109" s="225">
        <v>1</v>
      </c>
      <c r="L109" s="225">
        <v>1</v>
      </c>
      <c r="M109" s="225">
        <v>0.93103448275862066</v>
      </c>
      <c r="N109" s="225">
        <v>0.91304347826086951</v>
      </c>
      <c r="O109" s="225">
        <v>0.8</v>
      </c>
      <c r="P109" s="55"/>
      <c r="Q109" s="55"/>
      <c r="R109" s="56"/>
      <c r="S109" s="56"/>
      <c r="T109" s="56"/>
      <c r="U109" s="56"/>
      <c r="V109" s="56"/>
      <c r="W109" s="52"/>
      <c r="X109" s="52"/>
      <c r="Y109" s="52"/>
    </row>
    <row r="110" spans="1:25" s="250" customFormat="1" x14ac:dyDescent="0.25">
      <c r="A110" s="55"/>
      <c r="B110" s="58" t="s">
        <v>15</v>
      </c>
      <c r="C110" s="225">
        <v>0.9</v>
      </c>
      <c r="D110" s="225">
        <v>1</v>
      </c>
      <c r="E110" s="225">
        <v>1</v>
      </c>
      <c r="F110" s="225">
        <v>1</v>
      </c>
      <c r="G110" s="225">
        <v>1</v>
      </c>
      <c r="H110" s="225">
        <v>1</v>
      </c>
      <c r="I110" s="225">
        <v>1</v>
      </c>
      <c r="J110" s="225">
        <v>0.99019607843137258</v>
      </c>
      <c r="K110" s="225">
        <v>1</v>
      </c>
      <c r="L110" s="225">
        <v>1</v>
      </c>
      <c r="M110" s="225">
        <v>0.93333333333333335</v>
      </c>
      <c r="N110" s="225">
        <v>0.9285714285714286</v>
      </c>
      <c r="O110" s="225">
        <v>1</v>
      </c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250" customFormat="1" x14ac:dyDescent="0.25">
      <c r="A111" s="55"/>
      <c r="B111" s="58" t="s">
        <v>16</v>
      </c>
      <c r="C111" s="225">
        <v>0.95454545454545459</v>
      </c>
      <c r="D111" s="225">
        <v>1</v>
      </c>
      <c r="E111" s="225">
        <v>1</v>
      </c>
      <c r="F111" s="225">
        <v>1</v>
      </c>
      <c r="G111" s="225">
        <v>1</v>
      </c>
      <c r="H111" s="225">
        <v>1</v>
      </c>
      <c r="I111" s="225">
        <v>1</v>
      </c>
      <c r="J111" s="225">
        <v>0.9838709677419355</v>
      </c>
      <c r="K111" s="225">
        <v>1</v>
      </c>
      <c r="L111" s="225">
        <v>1</v>
      </c>
      <c r="M111" s="225">
        <v>1</v>
      </c>
      <c r="N111" s="225">
        <v>0.89655172413793105</v>
      </c>
      <c r="O111" s="225">
        <v>0.9285714285714286</v>
      </c>
      <c r="P111" s="55"/>
      <c r="Q111" s="55"/>
      <c r="R111" s="56"/>
      <c r="S111" s="56"/>
      <c r="T111" s="56"/>
      <c r="U111" s="56"/>
      <c r="V111" s="56"/>
      <c r="W111" s="52"/>
      <c r="X111" s="52"/>
      <c r="Y111" s="52"/>
    </row>
    <row r="112" spans="1:25" s="250" customFormat="1" x14ac:dyDescent="0.25">
      <c r="A112" s="55"/>
      <c r="B112" s="58" t="s">
        <v>17</v>
      </c>
      <c r="C112" s="225">
        <v>0.83333333333333337</v>
      </c>
      <c r="D112" s="225">
        <v>1</v>
      </c>
      <c r="E112" s="225">
        <v>1</v>
      </c>
      <c r="F112" s="225">
        <v>1</v>
      </c>
      <c r="G112" s="225">
        <v>1</v>
      </c>
      <c r="H112" s="225">
        <v>1</v>
      </c>
      <c r="I112" s="225">
        <v>1</v>
      </c>
      <c r="J112" s="225">
        <v>0.98299319727891155</v>
      </c>
      <c r="K112" s="225">
        <v>1</v>
      </c>
      <c r="L112" s="225"/>
      <c r="M112" s="225">
        <v>1</v>
      </c>
      <c r="N112" s="225">
        <v>0.86363636363636365</v>
      </c>
      <c r="O112" s="225">
        <v>0.88888888888888884</v>
      </c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250" customFormat="1" x14ac:dyDescent="0.25">
      <c r="A113" s="55"/>
      <c r="B113" s="58" t="s">
        <v>18</v>
      </c>
      <c r="C113" s="225">
        <v>1</v>
      </c>
      <c r="D113" s="225">
        <v>1</v>
      </c>
      <c r="E113" s="225"/>
      <c r="F113" s="225">
        <v>1</v>
      </c>
      <c r="G113" s="225">
        <v>1</v>
      </c>
      <c r="H113" s="225">
        <v>1</v>
      </c>
      <c r="I113" s="225">
        <v>1</v>
      </c>
      <c r="J113" s="225">
        <v>0.98611111111111116</v>
      </c>
      <c r="K113" s="225">
        <v>1</v>
      </c>
      <c r="L113" s="225">
        <v>1</v>
      </c>
      <c r="M113" s="225">
        <v>1</v>
      </c>
      <c r="N113" s="225">
        <v>0.97058823529411764</v>
      </c>
      <c r="O113" s="225">
        <v>0.95</v>
      </c>
      <c r="P113" s="55"/>
      <c r="Q113" s="55"/>
      <c r="R113" s="56"/>
      <c r="S113" s="56"/>
      <c r="T113" s="56"/>
      <c r="U113" s="56"/>
      <c r="V113" s="56"/>
      <c r="W113" s="52"/>
      <c r="X113" s="52"/>
      <c r="Y113" s="52"/>
    </row>
    <row r="114" spans="1:25" s="250" customFormat="1" x14ac:dyDescent="0.25">
      <c r="A114" s="55"/>
      <c r="B114" s="58" t="s">
        <v>19</v>
      </c>
      <c r="C114" s="225">
        <v>0.9285714285714286</v>
      </c>
      <c r="D114" s="225">
        <v>1</v>
      </c>
      <c r="E114" s="225">
        <v>1</v>
      </c>
      <c r="F114" s="225">
        <v>1</v>
      </c>
      <c r="G114" s="225">
        <v>0.94444444444444442</v>
      </c>
      <c r="H114" s="225">
        <v>1</v>
      </c>
      <c r="I114" s="225">
        <v>1</v>
      </c>
      <c r="J114" s="225">
        <v>0.98201438848920863</v>
      </c>
      <c r="K114" s="225">
        <v>1</v>
      </c>
      <c r="L114" s="225">
        <v>0.88888888888888884</v>
      </c>
      <c r="M114" s="225">
        <v>0.9</v>
      </c>
      <c r="N114" s="225">
        <v>0.90625</v>
      </c>
      <c r="O114" s="225">
        <v>1</v>
      </c>
      <c r="P114" s="55"/>
      <c r="Q114" s="55"/>
      <c r="R114" s="56"/>
      <c r="S114" s="56"/>
      <c r="T114" s="56"/>
      <c r="U114" s="56"/>
      <c r="V114" s="56"/>
      <c r="W114" s="52"/>
      <c r="X114" s="52"/>
      <c r="Y114" s="52"/>
    </row>
    <row r="115" spans="1:25" s="250" customFormat="1" x14ac:dyDescent="0.25">
      <c r="A115" s="55"/>
      <c r="B115" s="58" t="s">
        <v>20</v>
      </c>
      <c r="C115" s="225">
        <v>0.8571428571428571</v>
      </c>
      <c r="D115" s="225">
        <v>1</v>
      </c>
      <c r="E115" s="225">
        <v>1</v>
      </c>
      <c r="F115" s="225">
        <v>1</v>
      </c>
      <c r="G115" s="225">
        <v>0.94444444444444442</v>
      </c>
      <c r="H115" s="225">
        <v>0.8</v>
      </c>
      <c r="I115" s="225">
        <v>0.76923076923076927</v>
      </c>
      <c r="J115" s="225">
        <v>0.98615916955017302</v>
      </c>
      <c r="K115" s="225">
        <v>0.88888888888888884</v>
      </c>
      <c r="L115" s="225">
        <v>1</v>
      </c>
      <c r="M115" s="225">
        <v>1</v>
      </c>
      <c r="N115" s="225">
        <v>0.93103448275862066</v>
      </c>
      <c r="O115" s="225">
        <v>0.92307692307692313</v>
      </c>
      <c r="P115" s="55"/>
      <c r="Q115" s="55"/>
      <c r="R115" s="56"/>
      <c r="S115" s="56"/>
      <c r="T115" s="56"/>
      <c r="U115" s="56"/>
      <c r="V115" s="56"/>
      <c r="W115" s="52"/>
      <c r="X115" s="52"/>
      <c r="Y115" s="52"/>
    </row>
    <row r="116" spans="1:25" s="250" customFormat="1" x14ac:dyDescent="0.25">
      <c r="A116" s="55"/>
      <c r="B116" s="58" t="s">
        <v>21</v>
      </c>
      <c r="C116" s="225">
        <v>0.9285714285714286</v>
      </c>
      <c r="D116" s="225">
        <v>1</v>
      </c>
      <c r="E116" s="225">
        <v>1</v>
      </c>
      <c r="F116" s="225">
        <v>1</v>
      </c>
      <c r="G116" s="225">
        <v>1</v>
      </c>
      <c r="H116" s="225">
        <v>1</v>
      </c>
      <c r="I116" s="225">
        <v>1</v>
      </c>
      <c r="J116" s="225">
        <v>0.98837209302325579</v>
      </c>
      <c r="K116" s="225">
        <v>0.875</v>
      </c>
      <c r="L116" s="225">
        <v>1</v>
      </c>
      <c r="M116" s="225">
        <v>0.94444444444444442</v>
      </c>
      <c r="N116" s="225">
        <v>1</v>
      </c>
      <c r="O116" s="225">
        <v>1</v>
      </c>
      <c r="P116" s="55"/>
      <c r="Q116" s="55"/>
      <c r="R116" s="56"/>
      <c r="S116" s="56"/>
      <c r="T116" s="56"/>
      <c r="U116" s="56"/>
      <c r="V116" s="56"/>
      <c r="W116" s="52"/>
      <c r="X116" s="52"/>
      <c r="Y116" s="52"/>
    </row>
    <row r="117" spans="1:25" s="250" customFormat="1" x14ac:dyDescent="0.25">
      <c r="A117" s="55"/>
      <c r="B117" s="58" t="s">
        <v>22</v>
      </c>
      <c r="C117" s="225">
        <v>0.9375</v>
      </c>
      <c r="D117" s="225">
        <v>1</v>
      </c>
      <c r="E117" s="225"/>
      <c r="F117" s="225">
        <v>1</v>
      </c>
      <c r="G117" s="225">
        <v>1</v>
      </c>
      <c r="H117" s="225">
        <v>1</v>
      </c>
      <c r="I117" s="225">
        <v>1</v>
      </c>
      <c r="J117" s="225">
        <v>0.9956521739130435</v>
      </c>
      <c r="K117" s="225">
        <v>1</v>
      </c>
      <c r="L117" s="225">
        <v>1</v>
      </c>
      <c r="M117" s="225">
        <v>0.8928571428571429</v>
      </c>
      <c r="N117" s="225">
        <v>0.96666666666666667</v>
      </c>
      <c r="O117" s="225">
        <v>1</v>
      </c>
      <c r="P117" s="55"/>
      <c r="Q117" s="55"/>
      <c r="R117" s="56"/>
      <c r="S117" s="56"/>
      <c r="T117" s="56"/>
      <c r="U117" s="56"/>
      <c r="V117" s="56"/>
      <c r="W117" s="52"/>
      <c r="X117" s="52"/>
      <c r="Y117" s="52"/>
    </row>
    <row r="118" spans="1:25" s="250" customFormat="1" x14ac:dyDescent="0.25">
      <c r="A118" s="61"/>
      <c r="B118" s="60" t="s">
        <v>23</v>
      </c>
      <c r="C118" s="76">
        <v>1</v>
      </c>
      <c r="D118" s="76">
        <v>1</v>
      </c>
      <c r="E118" s="76"/>
      <c r="F118" s="76">
        <v>1</v>
      </c>
      <c r="G118" s="76">
        <v>0.96875</v>
      </c>
      <c r="H118" s="76">
        <v>1</v>
      </c>
      <c r="I118" s="76">
        <v>0.75</v>
      </c>
      <c r="J118" s="76">
        <v>0.9874476987447699</v>
      </c>
      <c r="K118" s="76">
        <v>0.92307692307692313</v>
      </c>
      <c r="L118" s="76">
        <v>1</v>
      </c>
      <c r="M118" s="76">
        <v>0.81818181818181823</v>
      </c>
      <c r="N118" s="76">
        <v>0.82608695652173914</v>
      </c>
      <c r="O118" s="76">
        <v>0.8571428571428571</v>
      </c>
      <c r="P118" s="55"/>
      <c r="Q118" s="55"/>
      <c r="R118" s="56"/>
      <c r="S118" s="56"/>
      <c r="T118" s="56"/>
      <c r="U118" s="56"/>
      <c r="V118" s="56"/>
      <c r="W118" s="52"/>
      <c r="X118" s="52"/>
      <c r="Y118" s="52"/>
    </row>
    <row r="119" spans="1:25" s="256" customFormat="1" x14ac:dyDescent="0.25">
      <c r="A119" s="63">
        <v>2021</v>
      </c>
      <c r="B119" s="58" t="s">
        <v>12</v>
      </c>
      <c r="C119" s="225">
        <v>0.94117647058823528</v>
      </c>
      <c r="D119" s="225">
        <v>1</v>
      </c>
      <c r="E119" s="225">
        <v>1</v>
      </c>
      <c r="F119" s="225">
        <v>0.66666666666666663</v>
      </c>
      <c r="G119" s="225">
        <v>0.92307692307692313</v>
      </c>
      <c r="H119" s="225">
        <v>0.8</v>
      </c>
      <c r="I119" s="225">
        <v>0.66666666666666663</v>
      </c>
      <c r="J119" s="225">
        <v>0.99622641509433962</v>
      </c>
      <c r="K119" s="225">
        <v>1</v>
      </c>
      <c r="L119" s="225">
        <v>1</v>
      </c>
      <c r="M119" s="225">
        <v>0.95</v>
      </c>
      <c r="N119" s="225">
        <v>0.96969696969696972</v>
      </c>
      <c r="O119" s="225">
        <v>1</v>
      </c>
      <c r="P119" s="55"/>
      <c r="Q119" s="55"/>
      <c r="R119" s="56"/>
      <c r="S119" s="56"/>
      <c r="T119" s="56"/>
      <c r="U119" s="56"/>
      <c r="V119" s="56"/>
      <c r="W119" s="52"/>
      <c r="X119" s="52"/>
      <c r="Y119" s="52"/>
    </row>
    <row r="120" spans="1:25" s="256" customFormat="1" x14ac:dyDescent="0.25">
      <c r="A120" s="55"/>
      <c r="B120" s="58" t="s">
        <v>13</v>
      </c>
      <c r="C120" s="225">
        <v>0.75</v>
      </c>
      <c r="D120" s="225"/>
      <c r="E120" s="225"/>
      <c r="F120" s="225">
        <v>1</v>
      </c>
      <c r="G120" s="225">
        <v>1</v>
      </c>
      <c r="H120" s="225">
        <v>1</v>
      </c>
      <c r="I120" s="225">
        <v>0.75</v>
      </c>
      <c r="J120" s="225">
        <v>0.97983870967741937</v>
      </c>
      <c r="K120" s="225">
        <v>1</v>
      </c>
      <c r="L120" s="225">
        <v>1</v>
      </c>
      <c r="M120" s="225">
        <v>1</v>
      </c>
      <c r="N120" s="225">
        <v>0.82608695652173914</v>
      </c>
      <c r="O120" s="225">
        <v>0.92307692307692313</v>
      </c>
      <c r="P120" s="55"/>
      <c r="Q120" s="55"/>
      <c r="R120" s="56"/>
      <c r="S120" s="56"/>
      <c r="T120" s="56"/>
      <c r="U120" s="56"/>
      <c r="V120" s="56"/>
      <c r="W120" s="52"/>
      <c r="X120" s="52"/>
      <c r="Y120" s="52"/>
    </row>
    <row r="121" spans="1:25" s="256" customFormat="1" x14ac:dyDescent="0.25">
      <c r="A121" s="55"/>
      <c r="B121" s="58" t="s">
        <v>14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55"/>
      <c r="Q121" s="55"/>
      <c r="R121" s="56"/>
      <c r="S121" s="56"/>
      <c r="T121" s="56"/>
      <c r="U121" s="56"/>
      <c r="V121" s="56"/>
      <c r="W121" s="52"/>
      <c r="X121" s="52"/>
      <c r="Y121" s="52"/>
    </row>
    <row r="122" spans="1:25" s="256" customFormat="1" x14ac:dyDescent="0.25">
      <c r="A122" s="55"/>
      <c r="B122" s="58" t="s">
        <v>15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55"/>
      <c r="Q122" s="55"/>
      <c r="R122" s="56"/>
      <c r="S122" s="56"/>
      <c r="T122" s="56"/>
      <c r="U122" s="56"/>
      <c r="V122" s="56"/>
      <c r="W122" s="52"/>
      <c r="X122" s="52"/>
      <c r="Y122" s="52"/>
    </row>
    <row r="123" spans="1:25" s="256" customFormat="1" x14ac:dyDescent="0.25">
      <c r="A123" s="55"/>
      <c r="B123" s="58" t="s">
        <v>16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55"/>
      <c r="Q123" s="55"/>
      <c r="R123" s="56"/>
      <c r="S123" s="56"/>
      <c r="T123" s="56"/>
      <c r="U123" s="56"/>
      <c r="V123" s="56"/>
      <c r="W123" s="52"/>
      <c r="X123" s="52"/>
      <c r="Y123" s="52"/>
    </row>
    <row r="124" spans="1:25" s="256" customFormat="1" x14ac:dyDescent="0.25">
      <c r="A124" s="55"/>
      <c r="B124" s="58" t="s">
        <v>17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55"/>
      <c r="Q124" s="55"/>
      <c r="R124" s="56"/>
      <c r="S124" s="56"/>
      <c r="T124" s="56"/>
      <c r="U124" s="56"/>
      <c r="V124" s="56"/>
      <c r="W124" s="52"/>
      <c r="X124" s="52"/>
      <c r="Y124" s="52"/>
    </row>
    <row r="125" spans="1:25" s="256" customFormat="1" x14ac:dyDescent="0.25">
      <c r="A125" s="55"/>
      <c r="B125" s="58" t="s">
        <v>18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55"/>
      <c r="Q125" s="55"/>
      <c r="R125" s="56"/>
      <c r="S125" s="56"/>
      <c r="T125" s="56"/>
      <c r="U125" s="56"/>
      <c r="V125" s="56"/>
      <c r="W125" s="52"/>
      <c r="X125" s="52"/>
      <c r="Y125" s="52"/>
    </row>
    <row r="126" spans="1:25" s="256" customFormat="1" x14ac:dyDescent="0.25">
      <c r="A126" s="55"/>
      <c r="B126" s="58" t="s">
        <v>19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55"/>
      <c r="Q126" s="55"/>
      <c r="R126" s="56"/>
      <c r="S126" s="56"/>
      <c r="T126" s="56"/>
      <c r="U126" s="56"/>
      <c r="V126" s="56"/>
      <c r="W126" s="52"/>
      <c r="X126" s="52"/>
      <c r="Y126" s="52"/>
    </row>
    <row r="127" spans="1:25" s="256" customFormat="1" x14ac:dyDescent="0.25">
      <c r="A127" s="55"/>
      <c r="B127" s="58" t="s">
        <v>20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55"/>
      <c r="Q127" s="55"/>
      <c r="R127" s="56"/>
      <c r="S127" s="56"/>
      <c r="T127" s="56"/>
      <c r="U127" s="56"/>
      <c r="V127" s="56"/>
      <c r="W127" s="52"/>
      <c r="X127" s="52"/>
      <c r="Y127" s="52"/>
    </row>
    <row r="128" spans="1:25" s="256" customFormat="1" x14ac:dyDescent="0.25">
      <c r="A128" s="55"/>
      <c r="B128" s="58" t="s">
        <v>21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55"/>
      <c r="Q128" s="55"/>
      <c r="R128" s="56"/>
      <c r="S128" s="56"/>
      <c r="T128" s="56"/>
      <c r="U128" s="56"/>
      <c r="V128" s="56"/>
      <c r="W128" s="52"/>
      <c r="X128" s="52"/>
      <c r="Y128" s="52"/>
    </row>
    <row r="129" spans="1:25" s="256" customFormat="1" x14ac:dyDescent="0.25">
      <c r="A129" s="55"/>
      <c r="B129" s="58" t="s">
        <v>22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55"/>
      <c r="Q129" s="55"/>
      <c r="R129" s="56"/>
      <c r="S129" s="56"/>
      <c r="T129" s="56"/>
      <c r="U129" s="56"/>
      <c r="V129" s="56"/>
      <c r="W129" s="52"/>
      <c r="X129" s="52"/>
      <c r="Y129" s="52"/>
    </row>
    <row r="130" spans="1:25" s="256" customFormat="1" x14ac:dyDescent="0.25">
      <c r="A130" s="55"/>
      <c r="B130" s="58" t="s">
        <v>23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55"/>
      <c r="Q130" s="55"/>
      <c r="R130" s="56"/>
      <c r="S130" s="56"/>
      <c r="T130" s="56"/>
      <c r="U130" s="56"/>
      <c r="V130" s="56"/>
      <c r="W130" s="52"/>
      <c r="X130" s="52"/>
      <c r="Y130" s="52"/>
    </row>
    <row r="131" spans="1:25" s="250" customFormat="1" ht="30" customHeight="1" x14ac:dyDescent="0.25">
      <c r="A131" s="64" t="s">
        <v>125</v>
      </c>
      <c r="B131" s="65" t="s">
        <v>124</v>
      </c>
      <c r="C131" s="81">
        <v>0.90265486725663713</v>
      </c>
      <c r="D131" s="81">
        <v>1</v>
      </c>
      <c r="E131" s="81">
        <v>1</v>
      </c>
      <c r="F131" s="81">
        <v>0.98550724637681164</v>
      </c>
      <c r="G131" s="81">
        <v>0.97241379310344822</v>
      </c>
      <c r="H131" s="81">
        <v>0.63636363636363635</v>
      </c>
      <c r="I131" s="81">
        <v>0.82</v>
      </c>
      <c r="J131" s="81">
        <v>0.97905477980665956</v>
      </c>
      <c r="K131" s="81">
        <v>0.93965517241379315</v>
      </c>
      <c r="L131" s="81">
        <v>0.95</v>
      </c>
      <c r="M131" s="81">
        <v>0.9370860927152318</v>
      </c>
      <c r="N131" s="81">
        <v>0.90042372881355937</v>
      </c>
      <c r="O131" s="81">
        <v>0.96491228070175439</v>
      </c>
      <c r="P131" s="81"/>
      <c r="Q131" s="81"/>
      <c r="R131" s="56"/>
      <c r="S131" s="56"/>
      <c r="T131" s="56"/>
      <c r="U131" s="56"/>
      <c r="V131" s="56"/>
      <c r="W131" s="52"/>
      <c r="X131" s="52"/>
      <c r="Y131" s="52"/>
    </row>
    <row r="132" spans="1:25" s="250" customFormat="1" ht="30" customHeight="1" x14ac:dyDescent="0.25">
      <c r="A132" s="55"/>
      <c r="B132" s="55" t="s">
        <v>48</v>
      </c>
      <c r="C132" s="83">
        <v>0.92964824120603018</v>
      </c>
      <c r="D132" s="83">
        <v>1</v>
      </c>
      <c r="E132" s="83">
        <v>1</v>
      </c>
      <c r="F132" s="83">
        <v>1</v>
      </c>
      <c r="G132" s="83">
        <v>0.97445255474452552</v>
      </c>
      <c r="H132" s="83">
        <v>0.81818181818181823</v>
      </c>
      <c r="I132" s="83">
        <v>0.86274509803921573</v>
      </c>
      <c r="J132" s="83">
        <v>0.96695603472416691</v>
      </c>
      <c r="K132" s="83">
        <v>0.95867768595041325</v>
      </c>
      <c r="L132" s="83">
        <v>0.92307692307692313</v>
      </c>
      <c r="M132" s="83">
        <v>0.97928994082840237</v>
      </c>
      <c r="N132" s="83">
        <v>0.91951710261569419</v>
      </c>
      <c r="O132" s="83">
        <v>0.90683229813664601</v>
      </c>
      <c r="P132" s="83"/>
      <c r="Q132" s="83"/>
      <c r="R132" s="56"/>
      <c r="S132" s="56"/>
      <c r="T132" s="56"/>
      <c r="U132" s="56"/>
      <c r="V132" s="56"/>
      <c r="W132" s="52"/>
      <c r="X132" s="52"/>
      <c r="Y132" s="52"/>
    </row>
    <row r="133" spans="1:25" s="250" customFormat="1" ht="30" customHeight="1" x14ac:dyDescent="0.25">
      <c r="A133" s="55"/>
      <c r="B133" s="55" t="s">
        <v>200</v>
      </c>
      <c r="C133" s="83">
        <v>0.89497716894977164</v>
      </c>
      <c r="D133" s="83">
        <v>1</v>
      </c>
      <c r="E133" s="83">
        <v>1</v>
      </c>
      <c r="F133" s="83">
        <v>0.97916666666666663</v>
      </c>
      <c r="G133" s="83">
        <v>0.9826086956521739</v>
      </c>
      <c r="H133" s="83">
        <v>0.88461538461538458</v>
      </c>
      <c r="I133" s="83">
        <v>0.85106382978723405</v>
      </c>
      <c r="J133" s="83">
        <v>0.98461538461538467</v>
      </c>
      <c r="K133" s="83">
        <v>0.93103448275862066</v>
      </c>
      <c r="L133" s="83">
        <v>0.8666666666666667</v>
      </c>
      <c r="M133" s="83">
        <v>0.96885813148788924</v>
      </c>
      <c r="N133" s="83">
        <v>0.90024937655860349</v>
      </c>
      <c r="O133" s="83">
        <v>0.97350993377483441</v>
      </c>
      <c r="P133" s="83"/>
      <c r="Q133" s="83"/>
      <c r="R133" s="56"/>
      <c r="S133" s="56"/>
      <c r="T133" s="56"/>
      <c r="U133" s="56"/>
      <c r="V133" s="56"/>
      <c r="W133" s="52"/>
      <c r="X133" s="52"/>
      <c r="Y133" s="52"/>
    </row>
    <row r="134" spans="1:25" s="250" customFormat="1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  <c r="S134" s="56"/>
      <c r="T134" s="56"/>
      <c r="U134" s="56"/>
      <c r="V134" s="56"/>
      <c r="W134" s="52"/>
      <c r="X134" s="52"/>
      <c r="Y134" s="52"/>
    </row>
    <row r="135" spans="1:25" s="17" customFormat="1" ht="20.100000000000001" customHeight="1" x14ac:dyDescent="0.25">
      <c r="A135" s="229" t="s">
        <v>83</v>
      </c>
      <c r="B135" s="230"/>
      <c r="C135" s="230" t="s">
        <v>84</v>
      </c>
      <c r="D135" s="231" t="s">
        <v>122</v>
      </c>
      <c r="E135" s="230" t="s">
        <v>85</v>
      </c>
      <c r="F135" s="230" t="s">
        <v>86</v>
      </c>
      <c r="G135" s="230" t="s">
        <v>87</v>
      </c>
      <c r="H135" s="230" t="s">
        <v>88</v>
      </c>
      <c r="I135" s="230" t="s">
        <v>89</v>
      </c>
      <c r="J135" s="230" t="s">
        <v>90</v>
      </c>
      <c r="K135" s="230" t="s">
        <v>91</v>
      </c>
      <c r="L135" s="230" t="s">
        <v>92</v>
      </c>
      <c r="M135" s="230" t="s">
        <v>93</v>
      </c>
      <c r="N135" s="230" t="s">
        <v>94</v>
      </c>
      <c r="O135" s="230" t="s">
        <v>95</v>
      </c>
      <c r="P135" s="230" t="s">
        <v>96</v>
      </c>
      <c r="Q135" s="230" t="s">
        <v>97</v>
      </c>
      <c r="R135" s="228" t="s">
        <v>226</v>
      </c>
      <c r="S135" s="251" t="s">
        <v>98</v>
      </c>
      <c r="T135" s="251" t="s">
        <v>99</v>
      </c>
      <c r="U135" s="251" t="s">
        <v>100</v>
      </c>
      <c r="V135" s="251" t="s">
        <v>101</v>
      </c>
      <c r="W135" s="18"/>
      <c r="X135" s="18"/>
      <c r="Y135" s="18"/>
    </row>
    <row r="136" spans="1:25" s="250" customFormat="1" hidden="1" x14ac:dyDescent="0.25">
      <c r="A136" s="67">
        <v>2017</v>
      </c>
      <c r="B136" s="68" t="s">
        <v>12</v>
      </c>
      <c r="C136" s="78">
        <v>0.94117647058823528</v>
      </c>
      <c r="D136" s="78">
        <v>0.8</v>
      </c>
      <c r="E136" s="78">
        <v>0.9285714285714286</v>
      </c>
      <c r="F136" s="78">
        <v>1</v>
      </c>
      <c r="G136" s="78">
        <v>0.984375</v>
      </c>
      <c r="H136" s="78">
        <v>0.96153846153846156</v>
      </c>
      <c r="I136" s="78">
        <v>1</v>
      </c>
      <c r="J136" s="78">
        <v>1</v>
      </c>
      <c r="K136" s="78">
        <v>0.95652173913043481</v>
      </c>
      <c r="L136" s="78">
        <v>0.96744186046511627</v>
      </c>
      <c r="M136" s="78">
        <v>1</v>
      </c>
      <c r="N136" s="78">
        <v>0.75</v>
      </c>
      <c r="O136" s="78">
        <v>0.8</v>
      </c>
      <c r="P136" s="78">
        <v>0.96969696969696972</v>
      </c>
      <c r="Q136" s="78">
        <v>0.66666666666666663</v>
      </c>
      <c r="R136" s="74">
        <v>1</v>
      </c>
      <c r="S136" s="74">
        <v>1</v>
      </c>
      <c r="T136" s="74">
        <v>1</v>
      </c>
      <c r="U136" s="74">
        <v>0.9</v>
      </c>
      <c r="V136" s="74">
        <v>1</v>
      </c>
      <c r="W136" s="52"/>
      <c r="X136" s="52"/>
      <c r="Y136" s="52"/>
    </row>
    <row r="137" spans="1:25" s="250" customFormat="1" hidden="1" x14ac:dyDescent="0.25">
      <c r="A137" s="67"/>
      <c r="B137" s="68" t="s">
        <v>13</v>
      </c>
      <c r="C137" s="78">
        <v>1</v>
      </c>
      <c r="D137" s="78">
        <v>0.93333333333333335</v>
      </c>
      <c r="E137" s="78">
        <v>1</v>
      </c>
      <c r="F137" s="78">
        <v>1</v>
      </c>
      <c r="G137" s="78">
        <v>0.95121951219512191</v>
      </c>
      <c r="H137" s="78">
        <v>0.9</v>
      </c>
      <c r="I137" s="78">
        <v>1</v>
      </c>
      <c r="J137" s="78">
        <v>0.7857142857142857</v>
      </c>
      <c r="K137" s="78">
        <v>0.94117647058823528</v>
      </c>
      <c r="L137" s="78">
        <v>0.97983870967741937</v>
      </c>
      <c r="M137" s="78">
        <v>1</v>
      </c>
      <c r="N137" s="78">
        <v>0.93333333333333335</v>
      </c>
      <c r="O137" s="78">
        <v>0.83333333333333337</v>
      </c>
      <c r="P137" s="78">
        <v>1</v>
      </c>
      <c r="Q137" s="78">
        <v>1</v>
      </c>
      <c r="R137" s="74">
        <v>0.97142857142857142</v>
      </c>
      <c r="S137" s="74">
        <v>0.91666666666666663</v>
      </c>
      <c r="T137" s="74">
        <v>0.91666666666666663</v>
      </c>
      <c r="U137" s="74">
        <v>1</v>
      </c>
      <c r="V137" s="74">
        <v>1</v>
      </c>
      <c r="W137" s="52"/>
      <c r="X137" s="52"/>
      <c r="Y137" s="52"/>
    </row>
    <row r="138" spans="1:25" s="250" customFormat="1" hidden="1" x14ac:dyDescent="0.25">
      <c r="A138" s="67"/>
      <c r="B138" s="68" t="s">
        <v>14</v>
      </c>
      <c r="C138" s="78">
        <v>0.83333333333333337</v>
      </c>
      <c r="D138" s="78">
        <v>1</v>
      </c>
      <c r="E138" s="78">
        <v>0.8571428571428571</v>
      </c>
      <c r="F138" s="78">
        <v>0.95</v>
      </c>
      <c r="G138" s="78">
        <v>0.98461538461538467</v>
      </c>
      <c r="H138" s="78">
        <v>1</v>
      </c>
      <c r="I138" s="78">
        <v>1</v>
      </c>
      <c r="J138" s="78">
        <v>0.88888888888888884</v>
      </c>
      <c r="K138" s="78">
        <v>0.96103896103896103</v>
      </c>
      <c r="L138" s="78">
        <v>0.96761133603238869</v>
      </c>
      <c r="M138" s="78">
        <v>0.875</v>
      </c>
      <c r="N138" s="78">
        <v>0.9</v>
      </c>
      <c r="O138" s="78">
        <v>1</v>
      </c>
      <c r="P138" s="78">
        <v>0.91666666666666663</v>
      </c>
      <c r="Q138" s="78">
        <v>1</v>
      </c>
      <c r="R138" s="74">
        <v>1</v>
      </c>
      <c r="S138" s="74">
        <v>1</v>
      </c>
      <c r="T138" s="74">
        <v>0.94117647058823528</v>
      </c>
      <c r="U138" s="74">
        <v>1</v>
      </c>
      <c r="V138" s="74">
        <v>0.97916666666666663</v>
      </c>
      <c r="W138" s="52"/>
      <c r="X138" s="52"/>
      <c r="Y138" s="52"/>
    </row>
    <row r="139" spans="1:25" s="250" customFormat="1" hidden="1" x14ac:dyDescent="0.25">
      <c r="A139" s="67"/>
      <c r="B139" s="68" t="s">
        <v>15</v>
      </c>
      <c r="C139" s="78">
        <v>0.88888888888888884</v>
      </c>
      <c r="D139" s="78">
        <v>1</v>
      </c>
      <c r="E139" s="78">
        <v>0.95238095238095233</v>
      </c>
      <c r="F139" s="78">
        <v>1</v>
      </c>
      <c r="G139" s="78">
        <v>0.98529411764705888</v>
      </c>
      <c r="H139" s="78">
        <v>1</v>
      </c>
      <c r="I139" s="78">
        <v>0.55555555555555558</v>
      </c>
      <c r="J139" s="78">
        <v>1</v>
      </c>
      <c r="K139" s="78">
        <v>1</v>
      </c>
      <c r="L139" s="78">
        <v>0.97165991902834004</v>
      </c>
      <c r="M139" s="78">
        <v>1</v>
      </c>
      <c r="N139" s="78">
        <v>0.8666666666666667</v>
      </c>
      <c r="O139" s="78">
        <v>0.8571428571428571</v>
      </c>
      <c r="P139" s="78">
        <v>0.92307692307692313</v>
      </c>
      <c r="Q139" s="78">
        <v>1</v>
      </c>
      <c r="R139" s="74">
        <v>0.96</v>
      </c>
      <c r="S139" s="74">
        <v>1</v>
      </c>
      <c r="T139" s="74">
        <v>0.94117647058823528</v>
      </c>
      <c r="U139" s="74">
        <v>0.92307692307692313</v>
      </c>
      <c r="V139" s="74">
        <v>0.96</v>
      </c>
      <c r="W139" s="52"/>
      <c r="X139" s="52"/>
      <c r="Y139" s="52"/>
    </row>
    <row r="140" spans="1:25" s="250" customFormat="1" hidden="1" x14ac:dyDescent="0.25">
      <c r="A140" s="67"/>
      <c r="B140" s="68" t="s">
        <v>16</v>
      </c>
      <c r="C140" s="78">
        <v>1</v>
      </c>
      <c r="D140" s="78">
        <v>1</v>
      </c>
      <c r="E140" s="78">
        <v>1</v>
      </c>
      <c r="F140" s="78">
        <v>1</v>
      </c>
      <c r="G140" s="78">
        <v>1</v>
      </c>
      <c r="H140" s="78">
        <v>1</v>
      </c>
      <c r="I140" s="78">
        <v>0.33333333333333331</v>
      </c>
      <c r="J140" s="78">
        <v>1</v>
      </c>
      <c r="K140" s="78">
        <v>0.90804597701149425</v>
      </c>
      <c r="L140" s="78">
        <v>0.99014778325123154</v>
      </c>
      <c r="M140" s="78">
        <v>0.96666666666666667</v>
      </c>
      <c r="N140" s="78">
        <v>0.9</v>
      </c>
      <c r="O140" s="78">
        <v>1</v>
      </c>
      <c r="P140" s="78">
        <v>1</v>
      </c>
      <c r="Q140" s="78">
        <v>0.9</v>
      </c>
      <c r="R140" s="74">
        <v>1</v>
      </c>
      <c r="S140" s="74">
        <v>1</v>
      </c>
      <c r="T140" s="74">
        <v>1</v>
      </c>
      <c r="U140" s="74">
        <v>0.9285714285714286</v>
      </c>
      <c r="V140" s="74">
        <v>1</v>
      </c>
      <c r="W140" s="52"/>
      <c r="X140" s="52"/>
      <c r="Y140" s="52"/>
    </row>
    <row r="141" spans="1:25" s="250" customFormat="1" hidden="1" x14ac:dyDescent="0.25">
      <c r="A141" s="67"/>
      <c r="B141" s="68" t="s">
        <v>17</v>
      </c>
      <c r="C141" s="78">
        <v>1</v>
      </c>
      <c r="D141" s="78">
        <v>0.92307692307692313</v>
      </c>
      <c r="E141" s="78">
        <v>1</v>
      </c>
      <c r="F141" s="78">
        <v>0.92307692307692313</v>
      </c>
      <c r="G141" s="78">
        <v>0.96721311475409832</v>
      </c>
      <c r="H141" s="78">
        <v>1</v>
      </c>
      <c r="I141" s="78">
        <v>0.5</v>
      </c>
      <c r="J141" s="78">
        <v>1</v>
      </c>
      <c r="K141" s="78">
        <v>0.94736842105263153</v>
      </c>
      <c r="L141" s="78">
        <v>0.98275862068965514</v>
      </c>
      <c r="M141" s="78">
        <v>0.96969696969696972</v>
      </c>
      <c r="N141" s="78">
        <v>0.88888888888888884</v>
      </c>
      <c r="O141" s="78">
        <v>0.66666666666666663</v>
      </c>
      <c r="P141" s="78">
        <v>1</v>
      </c>
      <c r="Q141" s="78">
        <v>1</v>
      </c>
      <c r="R141" s="74">
        <v>0.92307692307692313</v>
      </c>
      <c r="S141" s="74">
        <v>0.8</v>
      </c>
      <c r="T141" s="74">
        <v>0.96153846153846156</v>
      </c>
      <c r="U141" s="74">
        <v>1</v>
      </c>
      <c r="V141" s="74">
        <v>0.97777777777777775</v>
      </c>
      <c r="W141" s="52"/>
      <c r="X141" s="52"/>
      <c r="Y141" s="52"/>
    </row>
    <row r="142" spans="1:25" s="250" customFormat="1" hidden="1" x14ac:dyDescent="0.25">
      <c r="A142" s="67"/>
      <c r="B142" s="68" t="s">
        <v>18</v>
      </c>
      <c r="C142" s="78">
        <v>1</v>
      </c>
      <c r="D142" s="78">
        <v>0.91666666666666663</v>
      </c>
      <c r="E142" s="78">
        <v>0.92592592592592593</v>
      </c>
      <c r="F142" s="78">
        <v>0.9</v>
      </c>
      <c r="G142" s="78">
        <v>0.96226415094339623</v>
      </c>
      <c r="H142" s="78">
        <v>1</v>
      </c>
      <c r="I142" s="78">
        <v>0.6</v>
      </c>
      <c r="J142" s="78">
        <v>0.83333333333333337</v>
      </c>
      <c r="K142" s="78">
        <v>0.9726027397260274</v>
      </c>
      <c r="L142" s="78">
        <v>0.9874476987447699</v>
      </c>
      <c r="M142" s="78">
        <v>0.90476190476190477</v>
      </c>
      <c r="N142" s="78">
        <v>1</v>
      </c>
      <c r="O142" s="78">
        <v>0.6</v>
      </c>
      <c r="P142" s="78">
        <v>0.77777777777777779</v>
      </c>
      <c r="Q142" s="78">
        <v>0.875</v>
      </c>
      <c r="R142" s="74">
        <v>0.94230769230769229</v>
      </c>
      <c r="S142" s="74">
        <v>0.91666666666666663</v>
      </c>
      <c r="T142" s="74">
        <v>0.90476190476190477</v>
      </c>
      <c r="U142" s="74">
        <v>1</v>
      </c>
      <c r="V142" s="74">
        <v>0.9555555555555556</v>
      </c>
      <c r="W142" s="52"/>
      <c r="X142" s="52"/>
      <c r="Y142" s="52"/>
    </row>
    <row r="143" spans="1:25" s="250" customFormat="1" hidden="1" x14ac:dyDescent="0.25">
      <c r="A143" s="67"/>
      <c r="B143" s="68" t="s">
        <v>19</v>
      </c>
      <c r="C143" s="78">
        <v>0.8</v>
      </c>
      <c r="D143" s="78">
        <v>0.91666666666666663</v>
      </c>
      <c r="E143" s="78">
        <v>0.96</v>
      </c>
      <c r="F143" s="78">
        <v>0.88235294117647056</v>
      </c>
      <c r="G143" s="78">
        <v>0.96226415094339623</v>
      </c>
      <c r="H143" s="78">
        <v>0.95454545454545459</v>
      </c>
      <c r="I143" s="78">
        <v>0.875</v>
      </c>
      <c r="J143" s="78">
        <v>0.875</v>
      </c>
      <c r="K143" s="78">
        <v>0.94285714285714284</v>
      </c>
      <c r="L143" s="78">
        <v>0.99173553719008267</v>
      </c>
      <c r="M143" s="78">
        <v>0.93103448275862066</v>
      </c>
      <c r="N143" s="78">
        <v>0.84615384615384615</v>
      </c>
      <c r="O143" s="78">
        <v>0.8571428571428571</v>
      </c>
      <c r="P143" s="78">
        <v>0.81481481481481477</v>
      </c>
      <c r="Q143" s="78">
        <v>0.8</v>
      </c>
      <c r="R143" s="74">
        <v>0.97872340425531912</v>
      </c>
      <c r="S143" s="74">
        <v>0.84615384615384615</v>
      </c>
      <c r="T143" s="74">
        <v>0.9375</v>
      </c>
      <c r="U143" s="74">
        <v>1</v>
      </c>
      <c r="V143" s="74">
        <v>0.9555555555555556</v>
      </c>
      <c r="W143" s="52"/>
      <c r="X143" s="52"/>
      <c r="Y143" s="52"/>
    </row>
    <row r="144" spans="1:25" s="250" customFormat="1" hidden="1" x14ac:dyDescent="0.25">
      <c r="A144" s="67"/>
      <c r="B144" s="68" t="s">
        <v>20</v>
      </c>
      <c r="C144" s="78">
        <v>1</v>
      </c>
      <c r="D144" s="78">
        <v>1</v>
      </c>
      <c r="E144" s="78">
        <v>0.95238095238095233</v>
      </c>
      <c r="F144" s="78">
        <v>1</v>
      </c>
      <c r="G144" s="78">
        <v>1</v>
      </c>
      <c r="H144" s="78">
        <v>0.95</v>
      </c>
      <c r="I144" s="78">
        <v>0.4</v>
      </c>
      <c r="J144" s="78">
        <v>1</v>
      </c>
      <c r="K144" s="78">
        <v>0.92537313432835822</v>
      </c>
      <c r="L144" s="78">
        <v>0.97641509433962259</v>
      </c>
      <c r="M144" s="78">
        <v>0.96969696969696972</v>
      </c>
      <c r="N144" s="78">
        <v>0.82352941176470584</v>
      </c>
      <c r="O144" s="78">
        <v>1</v>
      </c>
      <c r="P144" s="78">
        <v>0.95238095238095233</v>
      </c>
      <c r="Q144" s="78">
        <v>0.8571428571428571</v>
      </c>
      <c r="R144" s="74">
        <v>1</v>
      </c>
      <c r="S144" s="74">
        <v>0.83333333333333337</v>
      </c>
      <c r="T144" s="74">
        <v>0.9285714285714286</v>
      </c>
      <c r="U144" s="74">
        <v>1</v>
      </c>
      <c r="V144" s="74">
        <v>0.88636363636363635</v>
      </c>
      <c r="W144" s="52"/>
      <c r="X144" s="52"/>
      <c r="Y144" s="52"/>
    </row>
    <row r="145" spans="1:25" s="250" customFormat="1" hidden="1" x14ac:dyDescent="0.25">
      <c r="A145" s="67"/>
      <c r="B145" s="68" t="s">
        <v>21</v>
      </c>
      <c r="C145" s="78">
        <v>0.8571428571428571</v>
      </c>
      <c r="D145" s="78">
        <v>0.92307692307692313</v>
      </c>
      <c r="E145" s="78">
        <v>0.90909090909090906</v>
      </c>
      <c r="F145" s="78">
        <v>0.8571428571428571</v>
      </c>
      <c r="G145" s="78">
        <v>0.97727272727272729</v>
      </c>
      <c r="H145" s="78">
        <v>0.94736842105263153</v>
      </c>
      <c r="I145" s="78">
        <v>0.75</v>
      </c>
      <c r="J145" s="78">
        <v>1</v>
      </c>
      <c r="K145" s="78">
        <v>0.97530864197530864</v>
      </c>
      <c r="L145" s="78">
        <v>0.98198198198198194</v>
      </c>
      <c r="M145" s="78">
        <v>0.94594594594594594</v>
      </c>
      <c r="N145" s="78">
        <v>0.9375</v>
      </c>
      <c r="O145" s="78">
        <v>0.7142857142857143</v>
      </c>
      <c r="P145" s="78">
        <v>0.88888888888888884</v>
      </c>
      <c r="Q145" s="78">
        <v>0.83333333333333337</v>
      </c>
      <c r="R145" s="74">
        <v>1</v>
      </c>
      <c r="S145" s="74">
        <v>1</v>
      </c>
      <c r="T145" s="74">
        <v>1</v>
      </c>
      <c r="U145" s="74">
        <v>1</v>
      </c>
      <c r="V145" s="74">
        <v>0.93181818181818177</v>
      </c>
      <c r="W145" s="52"/>
      <c r="X145" s="52"/>
      <c r="Y145" s="52"/>
    </row>
    <row r="146" spans="1:25" s="250" customFormat="1" hidden="1" x14ac:dyDescent="0.25">
      <c r="A146" s="67"/>
      <c r="B146" s="68" t="s">
        <v>22</v>
      </c>
      <c r="C146" s="78">
        <v>0.88888888888888884</v>
      </c>
      <c r="D146" s="78">
        <v>1</v>
      </c>
      <c r="E146" s="78">
        <v>0.9285714285714286</v>
      </c>
      <c r="F146" s="78">
        <v>0.88888888888888884</v>
      </c>
      <c r="G146" s="78">
        <v>0.96296296296296291</v>
      </c>
      <c r="H146" s="78">
        <v>0.91666666666666663</v>
      </c>
      <c r="I146" s="78">
        <v>0.75</v>
      </c>
      <c r="J146" s="78">
        <v>1</v>
      </c>
      <c r="K146" s="78">
        <v>0.94594594594594594</v>
      </c>
      <c r="L146" s="78">
        <v>0.975103734439834</v>
      </c>
      <c r="M146" s="78">
        <v>0.95</v>
      </c>
      <c r="N146" s="78">
        <v>0.8666666666666667</v>
      </c>
      <c r="O146" s="78">
        <v>0.7</v>
      </c>
      <c r="P146" s="78">
        <v>0.84</v>
      </c>
      <c r="Q146" s="78">
        <v>0.75</v>
      </c>
      <c r="R146" s="74">
        <v>1</v>
      </c>
      <c r="S146" s="74">
        <v>0.8571428571428571</v>
      </c>
      <c r="T146" s="74">
        <v>1</v>
      </c>
      <c r="U146" s="74">
        <v>1</v>
      </c>
      <c r="V146" s="74">
        <v>0.83333333333333337</v>
      </c>
      <c r="W146" s="52"/>
      <c r="X146" s="52"/>
      <c r="Y146" s="52"/>
    </row>
    <row r="147" spans="1:25" s="250" customFormat="1" hidden="1" x14ac:dyDescent="0.25">
      <c r="A147" s="69"/>
      <c r="B147" s="70" t="s">
        <v>23</v>
      </c>
      <c r="C147" s="79">
        <v>1</v>
      </c>
      <c r="D147" s="79">
        <v>1</v>
      </c>
      <c r="E147" s="79">
        <v>0.88888888888888884</v>
      </c>
      <c r="F147" s="79">
        <v>0.72727272727272729</v>
      </c>
      <c r="G147" s="79">
        <v>0.93333333333333335</v>
      </c>
      <c r="H147" s="79">
        <v>1</v>
      </c>
      <c r="I147" s="79">
        <v>0.6</v>
      </c>
      <c r="J147" s="79">
        <v>1</v>
      </c>
      <c r="K147" s="79">
        <v>0.94805194805194803</v>
      </c>
      <c r="L147" s="79">
        <v>0.96280991735537191</v>
      </c>
      <c r="M147" s="79">
        <v>0.9285714285714286</v>
      </c>
      <c r="N147" s="79">
        <v>0.61538461538461542</v>
      </c>
      <c r="O147" s="79">
        <v>0.88888888888888884</v>
      </c>
      <c r="P147" s="79">
        <v>0.70833333333333337</v>
      </c>
      <c r="Q147" s="79">
        <v>1</v>
      </c>
      <c r="R147" s="74">
        <v>0.96</v>
      </c>
      <c r="S147" s="74">
        <v>1</v>
      </c>
      <c r="T147" s="74">
        <v>1</v>
      </c>
      <c r="U147" s="74">
        <v>0.94736842105263153</v>
      </c>
      <c r="V147" s="74">
        <v>0.94230769230769229</v>
      </c>
      <c r="W147" s="52"/>
      <c r="X147" s="52"/>
      <c r="Y147" s="52"/>
    </row>
    <row r="148" spans="1:25" s="250" customFormat="1" hidden="1" x14ac:dyDescent="0.25">
      <c r="A148" s="67">
        <v>2018</v>
      </c>
      <c r="B148" s="68" t="s">
        <v>12</v>
      </c>
      <c r="C148" s="78">
        <v>1</v>
      </c>
      <c r="D148" s="78">
        <v>0.9375</v>
      </c>
      <c r="E148" s="78">
        <v>1</v>
      </c>
      <c r="F148" s="78">
        <v>0.84210526315789469</v>
      </c>
      <c r="G148" s="78">
        <v>0.984375</v>
      </c>
      <c r="H148" s="78">
        <v>1</v>
      </c>
      <c r="I148" s="78">
        <v>0.5</v>
      </c>
      <c r="J148" s="78">
        <v>0.66666666666666663</v>
      </c>
      <c r="K148" s="78">
        <v>0.96250000000000002</v>
      </c>
      <c r="L148" s="78">
        <v>0.98406374501992033</v>
      </c>
      <c r="M148" s="78">
        <v>0.95833333333333337</v>
      </c>
      <c r="N148" s="78">
        <v>1</v>
      </c>
      <c r="O148" s="78">
        <v>1</v>
      </c>
      <c r="P148" s="78">
        <v>0.84615384615384615</v>
      </c>
      <c r="Q148" s="78">
        <v>1</v>
      </c>
      <c r="R148" s="77">
        <v>0.97368421052631582</v>
      </c>
      <c r="S148" s="77">
        <v>0.9285714285714286</v>
      </c>
      <c r="T148" s="77">
        <v>0.95454545454545459</v>
      </c>
      <c r="U148" s="77">
        <v>1</v>
      </c>
      <c r="V148" s="77">
        <v>0.95918367346938771</v>
      </c>
      <c r="W148" s="52"/>
      <c r="X148" s="52"/>
      <c r="Y148" s="52"/>
    </row>
    <row r="149" spans="1:25" s="250" customFormat="1" hidden="1" x14ac:dyDescent="0.25">
      <c r="A149" s="67"/>
      <c r="B149" s="68" t="s">
        <v>13</v>
      </c>
      <c r="C149" s="78">
        <v>0.9</v>
      </c>
      <c r="D149" s="78">
        <v>0.94117647058823528</v>
      </c>
      <c r="E149" s="78">
        <v>0.96296296296296291</v>
      </c>
      <c r="F149" s="78">
        <v>1</v>
      </c>
      <c r="G149" s="78">
        <v>0.90740740740740744</v>
      </c>
      <c r="H149" s="78">
        <v>0.90476190476190477</v>
      </c>
      <c r="I149" s="78">
        <v>0.25</v>
      </c>
      <c r="J149" s="78">
        <v>0.92307692307692313</v>
      </c>
      <c r="K149" s="78">
        <v>0.91666666666666663</v>
      </c>
      <c r="L149" s="78">
        <v>0.96902654867256632</v>
      </c>
      <c r="M149" s="78">
        <v>0.92307692307692313</v>
      </c>
      <c r="N149" s="78">
        <v>0.94117647058823528</v>
      </c>
      <c r="O149" s="78">
        <v>0.66666666666666663</v>
      </c>
      <c r="P149" s="78">
        <v>0.9</v>
      </c>
      <c r="Q149" s="78"/>
      <c r="R149" s="74">
        <v>0.97499999999999998</v>
      </c>
      <c r="S149" s="74">
        <v>1</v>
      </c>
      <c r="T149" s="74">
        <v>1</v>
      </c>
      <c r="U149" s="74">
        <v>1</v>
      </c>
      <c r="V149" s="74">
        <v>0.90322580645161288</v>
      </c>
      <c r="W149" s="52"/>
      <c r="X149" s="52"/>
      <c r="Y149" s="52"/>
    </row>
    <row r="150" spans="1:25" s="250" customFormat="1" hidden="1" x14ac:dyDescent="0.25">
      <c r="A150" s="67"/>
      <c r="B150" s="68" t="s">
        <v>14</v>
      </c>
      <c r="C150" s="78">
        <v>1</v>
      </c>
      <c r="D150" s="78">
        <v>1</v>
      </c>
      <c r="E150" s="78">
        <v>0.96969696969696972</v>
      </c>
      <c r="F150" s="78">
        <v>0.91666666666666663</v>
      </c>
      <c r="G150" s="78">
        <v>0.96666666666666667</v>
      </c>
      <c r="H150" s="78">
        <v>1</v>
      </c>
      <c r="I150" s="78">
        <v>0.75</v>
      </c>
      <c r="J150" s="78">
        <v>0.7142857142857143</v>
      </c>
      <c r="K150" s="78">
        <v>0.94805194805194803</v>
      </c>
      <c r="L150" s="78">
        <v>0.98461538461538467</v>
      </c>
      <c r="M150" s="78">
        <v>0.93181818181818177</v>
      </c>
      <c r="N150" s="78">
        <v>0.88888888888888884</v>
      </c>
      <c r="O150" s="78">
        <v>1</v>
      </c>
      <c r="P150" s="78">
        <v>0.88571428571428568</v>
      </c>
      <c r="Q150" s="78">
        <v>1</v>
      </c>
      <c r="R150" s="74">
        <v>0.97368421052631582</v>
      </c>
      <c r="S150" s="74">
        <v>1</v>
      </c>
      <c r="T150" s="74">
        <v>0.95454545454545459</v>
      </c>
      <c r="U150" s="74">
        <v>1</v>
      </c>
      <c r="V150" s="74">
        <v>0.96296296296296291</v>
      </c>
      <c r="W150" s="52"/>
      <c r="X150" s="52"/>
      <c r="Y150" s="52"/>
    </row>
    <row r="151" spans="1:25" s="250" customFormat="1" hidden="1" x14ac:dyDescent="0.25">
      <c r="A151" s="67"/>
      <c r="B151" s="68" t="s">
        <v>15</v>
      </c>
      <c r="C151" s="78">
        <v>1</v>
      </c>
      <c r="D151" s="78">
        <v>1</v>
      </c>
      <c r="E151" s="78">
        <v>0.96153846153846156</v>
      </c>
      <c r="F151" s="78">
        <v>1</v>
      </c>
      <c r="G151" s="78">
        <v>0.98039215686274506</v>
      </c>
      <c r="H151" s="78">
        <v>1</v>
      </c>
      <c r="I151" s="78">
        <v>0.83333333333333337</v>
      </c>
      <c r="J151" s="78">
        <v>1</v>
      </c>
      <c r="K151" s="78">
        <v>0.98333333333333328</v>
      </c>
      <c r="L151" s="78">
        <v>0.9817351598173516</v>
      </c>
      <c r="M151" s="78">
        <v>0.92592592592592593</v>
      </c>
      <c r="N151" s="78">
        <v>0.94117647058823528</v>
      </c>
      <c r="O151" s="78">
        <v>1</v>
      </c>
      <c r="P151" s="78">
        <v>0.8571428571428571</v>
      </c>
      <c r="Q151" s="78">
        <v>1</v>
      </c>
      <c r="R151" s="74">
        <v>0.98076923076923073</v>
      </c>
      <c r="S151" s="74">
        <v>0.75</v>
      </c>
      <c r="T151" s="74">
        <v>0.95454545454545459</v>
      </c>
      <c r="U151" s="74">
        <v>0.9285714285714286</v>
      </c>
      <c r="V151" s="74">
        <v>0.98181818181818181</v>
      </c>
      <c r="W151" s="52"/>
      <c r="X151" s="52"/>
      <c r="Y151" s="52"/>
    </row>
    <row r="152" spans="1:25" s="250" customFormat="1" hidden="1" x14ac:dyDescent="0.25">
      <c r="A152" s="67"/>
      <c r="B152" s="68" t="s">
        <v>16</v>
      </c>
      <c r="C152" s="78">
        <v>1</v>
      </c>
      <c r="D152" s="78">
        <v>0.83333333333333337</v>
      </c>
      <c r="E152" s="78">
        <v>0.88461538461538458</v>
      </c>
      <c r="F152" s="78">
        <v>1</v>
      </c>
      <c r="G152" s="78">
        <v>0.89230769230769236</v>
      </c>
      <c r="H152" s="78">
        <v>1</v>
      </c>
      <c r="I152" s="78">
        <v>1</v>
      </c>
      <c r="J152" s="78">
        <v>0.66666666666666663</v>
      </c>
      <c r="K152" s="78">
        <v>0.96385542168674698</v>
      </c>
      <c r="L152" s="78">
        <v>0.93511450381679384</v>
      </c>
      <c r="M152" s="78">
        <v>0.95238095238095233</v>
      </c>
      <c r="N152" s="78">
        <v>0.94736842105263153</v>
      </c>
      <c r="O152" s="78"/>
      <c r="P152" s="78">
        <v>0.80952380952380953</v>
      </c>
      <c r="Q152" s="78">
        <v>1</v>
      </c>
      <c r="R152" s="74">
        <v>0.92682926829268297</v>
      </c>
      <c r="S152" s="74">
        <v>1</v>
      </c>
      <c r="T152" s="74">
        <v>0.8</v>
      </c>
      <c r="U152" s="74">
        <v>1</v>
      </c>
      <c r="V152" s="74">
        <v>0.94444444444444442</v>
      </c>
      <c r="W152" s="52"/>
      <c r="X152" s="52"/>
      <c r="Y152" s="52"/>
    </row>
    <row r="153" spans="1:25" s="250" customFormat="1" hidden="1" x14ac:dyDescent="0.25">
      <c r="A153" s="67"/>
      <c r="B153" s="68" t="s">
        <v>17</v>
      </c>
      <c r="C153" s="78">
        <v>1</v>
      </c>
      <c r="D153" s="78">
        <v>1</v>
      </c>
      <c r="E153" s="78">
        <v>0.94117647058823528</v>
      </c>
      <c r="F153" s="78">
        <v>1</v>
      </c>
      <c r="G153" s="78">
        <v>0.95588235294117652</v>
      </c>
      <c r="H153" s="78">
        <v>1</v>
      </c>
      <c r="I153" s="78">
        <v>0.8571428571428571</v>
      </c>
      <c r="J153" s="78">
        <v>0.875</v>
      </c>
      <c r="K153" s="78">
        <v>0.98550724637681164</v>
      </c>
      <c r="L153" s="78">
        <v>0.95890410958904104</v>
      </c>
      <c r="M153" s="78">
        <v>0.97058823529411764</v>
      </c>
      <c r="N153" s="78">
        <v>0.88888888888888884</v>
      </c>
      <c r="O153" s="78">
        <v>1</v>
      </c>
      <c r="P153" s="78">
        <v>1</v>
      </c>
      <c r="Q153" s="78">
        <v>0.5</v>
      </c>
      <c r="R153" s="74">
        <v>0.96153846153846156</v>
      </c>
      <c r="S153" s="74">
        <v>0.7</v>
      </c>
      <c r="T153" s="74">
        <v>1</v>
      </c>
      <c r="U153" s="74">
        <v>1</v>
      </c>
      <c r="V153" s="74">
        <v>0.95744680851063835</v>
      </c>
      <c r="W153" s="52"/>
      <c r="X153" s="52"/>
      <c r="Y153" s="52"/>
    </row>
    <row r="154" spans="1:25" s="250" customFormat="1" hidden="1" x14ac:dyDescent="0.25">
      <c r="A154" s="67"/>
      <c r="B154" s="68" t="s">
        <v>18</v>
      </c>
      <c r="C154" s="78">
        <v>0.92307692307692313</v>
      </c>
      <c r="D154" s="78">
        <v>0.7142857142857143</v>
      </c>
      <c r="E154" s="78">
        <v>0.967741935483871</v>
      </c>
      <c r="F154" s="78">
        <v>1</v>
      </c>
      <c r="G154" s="78">
        <v>0.98333333333333328</v>
      </c>
      <c r="H154" s="78">
        <v>1</v>
      </c>
      <c r="I154" s="78">
        <v>0.66666666666666663</v>
      </c>
      <c r="J154" s="78">
        <v>0.91666666666666663</v>
      </c>
      <c r="K154" s="78">
        <v>0.94680851063829785</v>
      </c>
      <c r="L154" s="78">
        <v>0.98091603053435117</v>
      </c>
      <c r="M154" s="78">
        <v>0.94117647058823528</v>
      </c>
      <c r="N154" s="78">
        <v>0.83333333333333337</v>
      </c>
      <c r="O154" s="78">
        <v>0.8571428571428571</v>
      </c>
      <c r="P154" s="78">
        <v>0.83333333333333337</v>
      </c>
      <c r="Q154" s="78">
        <v>0.33333333333333331</v>
      </c>
      <c r="R154" s="74">
        <v>0.95833333333333337</v>
      </c>
      <c r="S154" s="74">
        <v>0.55555555555555558</v>
      </c>
      <c r="T154" s="74">
        <v>0.91666666666666663</v>
      </c>
      <c r="U154" s="74">
        <v>0.93333333333333335</v>
      </c>
      <c r="V154" s="74">
        <v>0.94339622641509435</v>
      </c>
      <c r="W154" s="52"/>
      <c r="X154" s="52"/>
      <c r="Y154" s="52"/>
    </row>
    <row r="155" spans="1:25" s="250" customFormat="1" hidden="1" x14ac:dyDescent="0.25">
      <c r="A155" s="72"/>
      <c r="B155" s="68" t="s">
        <v>19</v>
      </c>
      <c r="C155" s="78">
        <v>0.9</v>
      </c>
      <c r="D155" s="78">
        <v>0.76923076923076927</v>
      </c>
      <c r="E155" s="78">
        <v>0.97142857142857142</v>
      </c>
      <c r="F155" s="78">
        <v>0.88235294117647056</v>
      </c>
      <c r="G155" s="78">
        <v>0.93243243243243246</v>
      </c>
      <c r="H155" s="78">
        <v>0.90909090909090906</v>
      </c>
      <c r="I155" s="78">
        <v>0.75</v>
      </c>
      <c r="J155" s="78">
        <v>0.84615384615384615</v>
      </c>
      <c r="K155" s="78">
        <v>0.95652173913043481</v>
      </c>
      <c r="L155" s="78">
        <v>0.97254901960784312</v>
      </c>
      <c r="M155" s="78">
        <v>0.96153846153846156</v>
      </c>
      <c r="N155" s="78">
        <v>0.73333333333333328</v>
      </c>
      <c r="O155" s="78">
        <v>0.5</v>
      </c>
      <c r="P155" s="78">
        <v>0.88888888888888884</v>
      </c>
      <c r="Q155" s="78">
        <v>0.66666666666666663</v>
      </c>
      <c r="R155" s="74">
        <v>1</v>
      </c>
      <c r="S155" s="74">
        <v>1</v>
      </c>
      <c r="T155" s="74">
        <v>0.95652173913043481</v>
      </c>
      <c r="U155" s="74">
        <v>0.92307692307692313</v>
      </c>
      <c r="V155" s="74">
        <v>0.92592592592592593</v>
      </c>
      <c r="W155" s="52"/>
      <c r="X155" s="52"/>
      <c r="Y155" s="52"/>
    </row>
    <row r="156" spans="1:25" s="250" customFormat="1" hidden="1" x14ac:dyDescent="0.25">
      <c r="A156" s="66"/>
      <c r="B156" s="68" t="s">
        <v>20</v>
      </c>
      <c r="C156" s="78">
        <v>1</v>
      </c>
      <c r="D156" s="78">
        <v>0.875</v>
      </c>
      <c r="E156" s="78">
        <v>1</v>
      </c>
      <c r="F156" s="78">
        <v>1</v>
      </c>
      <c r="G156" s="78">
        <v>0.94915254237288138</v>
      </c>
      <c r="H156" s="78">
        <v>0.95652173913043481</v>
      </c>
      <c r="I156" s="78">
        <v>0.58333333333333337</v>
      </c>
      <c r="J156" s="78">
        <v>1</v>
      </c>
      <c r="K156" s="78">
        <v>0.94805194805194803</v>
      </c>
      <c r="L156" s="78">
        <v>0.984375</v>
      </c>
      <c r="M156" s="78">
        <v>0.89743589743589747</v>
      </c>
      <c r="N156" s="78">
        <v>0.78260869565217395</v>
      </c>
      <c r="O156" s="78">
        <v>1</v>
      </c>
      <c r="P156" s="78">
        <v>0.82608695652173914</v>
      </c>
      <c r="Q156" s="78">
        <v>1</v>
      </c>
      <c r="R156" s="74">
        <v>0.93877551020408168</v>
      </c>
      <c r="S156" s="74">
        <v>0.92307692307692313</v>
      </c>
      <c r="T156" s="74">
        <v>1</v>
      </c>
      <c r="U156" s="74">
        <v>1</v>
      </c>
      <c r="V156" s="74">
        <v>1</v>
      </c>
      <c r="W156" s="52"/>
      <c r="X156" s="52"/>
      <c r="Y156" s="52"/>
    </row>
    <row r="157" spans="1:25" s="250" customFormat="1" hidden="1" x14ac:dyDescent="0.25">
      <c r="A157" s="66"/>
      <c r="B157" s="68" t="s">
        <v>21</v>
      </c>
      <c r="C157" s="78">
        <v>0.92307692307692313</v>
      </c>
      <c r="D157" s="78">
        <v>0.875</v>
      </c>
      <c r="E157" s="78">
        <v>1</v>
      </c>
      <c r="F157" s="78">
        <v>1</v>
      </c>
      <c r="G157" s="78">
        <v>0.98181818181818181</v>
      </c>
      <c r="H157" s="78">
        <v>0.85</v>
      </c>
      <c r="I157" s="78">
        <v>1</v>
      </c>
      <c r="J157" s="78">
        <v>0.90909090909090906</v>
      </c>
      <c r="K157" s="78">
        <v>0.96875</v>
      </c>
      <c r="L157" s="78">
        <v>0.96707818930041156</v>
      </c>
      <c r="M157" s="78">
        <v>0.8928571428571429</v>
      </c>
      <c r="N157" s="78">
        <v>0.88888888888888884</v>
      </c>
      <c r="O157" s="78">
        <v>1</v>
      </c>
      <c r="P157" s="78">
        <v>0.95833333333333337</v>
      </c>
      <c r="Q157" s="78">
        <v>1</v>
      </c>
      <c r="R157" s="74">
        <v>1</v>
      </c>
      <c r="S157" s="74">
        <v>1</v>
      </c>
      <c r="T157" s="74">
        <v>1</v>
      </c>
      <c r="U157" s="74">
        <v>1</v>
      </c>
      <c r="V157" s="74">
        <v>0.93181818181818177</v>
      </c>
      <c r="W157" s="52"/>
      <c r="X157" s="52"/>
      <c r="Y157" s="52"/>
    </row>
    <row r="158" spans="1:25" s="250" customFormat="1" hidden="1" x14ac:dyDescent="0.25">
      <c r="A158" s="66"/>
      <c r="B158" s="68" t="s">
        <v>22</v>
      </c>
      <c r="C158" s="78">
        <v>0.9</v>
      </c>
      <c r="D158" s="78">
        <v>0.875</v>
      </c>
      <c r="E158" s="78">
        <v>0.96551724137931039</v>
      </c>
      <c r="F158" s="78">
        <v>1</v>
      </c>
      <c r="G158" s="78">
        <v>0.92307692307692313</v>
      </c>
      <c r="H158" s="78">
        <v>0.9285714285714286</v>
      </c>
      <c r="I158" s="78">
        <v>0.66666666666666663</v>
      </c>
      <c r="J158" s="78">
        <v>0.8571428571428571</v>
      </c>
      <c r="K158" s="78">
        <v>0.92753623188405798</v>
      </c>
      <c r="L158" s="78">
        <v>0.953125</v>
      </c>
      <c r="M158" s="78">
        <v>0.88</v>
      </c>
      <c r="N158" s="78">
        <v>0.9375</v>
      </c>
      <c r="O158" s="78">
        <v>0.8</v>
      </c>
      <c r="P158" s="78">
        <v>0.84</v>
      </c>
      <c r="Q158" s="78">
        <v>1</v>
      </c>
      <c r="R158" s="74">
        <v>0.91304347826086951</v>
      </c>
      <c r="S158" s="74">
        <v>0.88888888888888884</v>
      </c>
      <c r="T158" s="74">
        <v>1</v>
      </c>
      <c r="U158" s="74">
        <v>1</v>
      </c>
      <c r="V158" s="74">
        <v>0.95744680851063835</v>
      </c>
      <c r="W158" s="52"/>
      <c r="X158" s="52"/>
      <c r="Y158" s="52"/>
    </row>
    <row r="159" spans="1:25" s="250" customFormat="1" hidden="1" x14ac:dyDescent="0.25">
      <c r="A159" s="71"/>
      <c r="B159" s="70" t="s">
        <v>23</v>
      </c>
      <c r="C159" s="79">
        <v>0.9</v>
      </c>
      <c r="D159" s="79">
        <v>0.81818181818181823</v>
      </c>
      <c r="E159" s="79">
        <v>1</v>
      </c>
      <c r="F159" s="79">
        <v>1</v>
      </c>
      <c r="G159" s="79">
        <v>0.875</v>
      </c>
      <c r="H159" s="79">
        <v>0.96551724137931039</v>
      </c>
      <c r="I159" s="79">
        <v>0.75</v>
      </c>
      <c r="J159" s="79">
        <v>1</v>
      </c>
      <c r="K159" s="79">
        <v>0.94805194805194803</v>
      </c>
      <c r="L159" s="79">
        <v>0.96168582375478928</v>
      </c>
      <c r="M159" s="79">
        <v>0.97297297297297303</v>
      </c>
      <c r="N159" s="79">
        <v>1</v>
      </c>
      <c r="O159" s="79">
        <v>1</v>
      </c>
      <c r="P159" s="79">
        <v>0.91304347826086951</v>
      </c>
      <c r="Q159" s="79">
        <v>1</v>
      </c>
      <c r="R159" s="74">
        <v>0.97959183673469385</v>
      </c>
      <c r="S159" s="74">
        <v>0.9285714285714286</v>
      </c>
      <c r="T159" s="74">
        <v>0.90476190476190477</v>
      </c>
      <c r="U159" s="74">
        <v>1</v>
      </c>
      <c r="V159" s="74">
        <v>1</v>
      </c>
      <c r="W159" s="52"/>
      <c r="X159" s="52"/>
      <c r="Y159" s="52"/>
    </row>
    <row r="160" spans="1:25" s="250" customFormat="1" hidden="1" x14ac:dyDescent="0.25">
      <c r="A160" s="73">
        <v>2019</v>
      </c>
      <c r="B160" s="68" t="s">
        <v>12</v>
      </c>
      <c r="C160" s="78">
        <v>1</v>
      </c>
      <c r="D160" s="78">
        <v>0.93333333333333335</v>
      </c>
      <c r="E160" s="78">
        <v>1</v>
      </c>
      <c r="F160" s="78">
        <v>1</v>
      </c>
      <c r="G160" s="78">
        <v>0.96825396825396826</v>
      </c>
      <c r="H160" s="78">
        <v>0.91666666666666663</v>
      </c>
      <c r="I160" s="78">
        <v>0.4</v>
      </c>
      <c r="J160" s="78">
        <v>0.83333333333333337</v>
      </c>
      <c r="K160" s="78">
        <v>0.92592592592592593</v>
      </c>
      <c r="L160" s="78">
        <v>0.97457627118644063</v>
      </c>
      <c r="M160" s="78">
        <v>0.96969696969696972</v>
      </c>
      <c r="N160" s="78">
        <v>0.875</v>
      </c>
      <c r="O160" s="78">
        <v>1</v>
      </c>
      <c r="P160" s="78">
        <v>0.96551724137931039</v>
      </c>
      <c r="Q160" s="78">
        <v>0.75</v>
      </c>
      <c r="R160" s="77">
        <v>1</v>
      </c>
      <c r="S160" s="77">
        <v>0.88888888888888884</v>
      </c>
      <c r="T160" s="77">
        <v>0.91666666666666663</v>
      </c>
      <c r="U160" s="77">
        <v>1</v>
      </c>
      <c r="V160" s="77">
        <v>0.98113207547169812</v>
      </c>
      <c r="W160" s="52"/>
      <c r="X160" s="52"/>
      <c r="Y160" s="52"/>
    </row>
    <row r="161" spans="1:25" s="250" customFormat="1" hidden="1" x14ac:dyDescent="0.25">
      <c r="A161" s="67"/>
      <c r="B161" s="68" t="s">
        <v>13</v>
      </c>
      <c r="C161" s="78">
        <v>0.88888888888888884</v>
      </c>
      <c r="D161" s="78">
        <v>0.8</v>
      </c>
      <c r="E161" s="78">
        <v>1</v>
      </c>
      <c r="F161" s="78">
        <v>0.91666666666666663</v>
      </c>
      <c r="G161" s="78">
        <v>0.90909090909090906</v>
      </c>
      <c r="H161" s="78">
        <v>1</v>
      </c>
      <c r="I161" s="78">
        <v>0.4</v>
      </c>
      <c r="J161" s="78">
        <v>0.88888888888888884</v>
      </c>
      <c r="K161" s="78">
        <v>0.95081967213114749</v>
      </c>
      <c r="L161" s="78">
        <v>0.93269230769230771</v>
      </c>
      <c r="M161" s="78">
        <v>0.86206896551724133</v>
      </c>
      <c r="N161" s="78">
        <v>1</v>
      </c>
      <c r="O161" s="78">
        <v>0.5</v>
      </c>
      <c r="P161" s="78">
        <v>0.86956521739130432</v>
      </c>
      <c r="Q161" s="78">
        <v>1</v>
      </c>
      <c r="R161" s="74">
        <v>0.97619047619047616</v>
      </c>
      <c r="S161" s="74">
        <v>0.83333333333333337</v>
      </c>
      <c r="T161" s="74">
        <v>0.94117647058823528</v>
      </c>
      <c r="U161" s="74">
        <v>0.81818181818181823</v>
      </c>
      <c r="V161" s="74">
        <v>1</v>
      </c>
      <c r="W161" s="78"/>
      <c r="X161" s="78"/>
      <c r="Y161" s="52"/>
    </row>
    <row r="162" spans="1:25" s="250" customFormat="1" hidden="1" x14ac:dyDescent="0.25">
      <c r="A162" s="67"/>
      <c r="B162" s="68" t="s">
        <v>14</v>
      </c>
      <c r="C162" s="78">
        <v>1</v>
      </c>
      <c r="D162" s="78">
        <v>1</v>
      </c>
      <c r="E162" s="78">
        <v>1</v>
      </c>
      <c r="F162" s="78">
        <v>0.8571428571428571</v>
      </c>
      <c r="G162" s="78">
        <v>0.94444444444444442</v>
      </c>
      <c r="H162" s="78">
        <v>0.88235294117647056</v>
      </c>
      <c r="I162" s="78">
        <v>0.66666666666666663</v>
      </c>
      <c r="J162" s="78">
        <v>0.75</v>
      </c>
      <c r="K162" s="78">
        <v>0.93055555555555558</v>
      </c>
      <c r="L162" s="78">
        <v>0.94377510040160639</v>
      </c>
      <c r="M162" s="78">
        <v>0.90909090909090906</v>
      </c>
      <c r="N162" s="78">
        <v>0.7857142857142857</v>
      </c>
      <c r="O162" s="78">
        <v>0.66666666666666663</v>
      </c>
      <c r="P162" s="78">
        <v>0.95238095238095233</v>
      </c>
      <c r="Q162" s="78">
        <v>1</v>
      </c>
      <c r="R162" s="74">
        <v>0.95454545454545459</v>
      </c>
      <c r="S162" s="74">
        <v>0.9</v>
      </c>
      <c r="T162" s="74">
        <v>1</v>
      </c>
      <c r="U162" s="74">
        <v>1</v>
      </c>
      <c r="V162" s="74">
        <v>0.92727272727272725</v>
      </c>
      <c r="W162" s="78"/>
      <c r="X162" s="78"/>
      <c r="Y162" s="52"/>
    </row>
    <row r="163" spans="1:25" s="250" customFormat="1" hidden="1" x14ac:dyDescent="0.25">
      <c r="A163" s="67"/>
      <c r="B163" s="68" t="s">
        <v>15</v>
      </c>
      <c r="C163" s="78">
        <v>1</v>
      </c>
      <c r="D163" s="78">
        <v>1</v>
      </c>
      <c r="E163" s="78">
        <v>1</v>
      </c>
      <c r="F163" s="78">
        <v>1</v>
      </c>
      <c r="G163" s="78">
        <v>0.98275862068965514</v>
      </c>
      <c r="H163" s="78">
        <v>1</v>
      </c>
      <c r="I163" s="78">
        <v>0.6</v>
      </c>
      <c r="J163" s="78">
        <v>0.875</v>
      </c>
      <c r="K163" s="78">
        <v>0.97333333333333338</v>
      </c>
      <c r="L163" s="78">
        <v>0.99029126213592233</v>
      </c>
      <c r="M163" s="78">
        <v>0.9</v>
      </c>
      <c r="N163" s="78">
        <v>0.8</v>
      </c>
      <c r="O163" s="78">
        <v>0.75</v>
      </c>
      <c r="P163" s="78">
        <v>0.82608695652173914</v>
      </c>
      <c r="Q163" s="78">
        <v>1</v>
      </c>
      <c r="R163" s="74">
        <v>0.97826086956521741</v>
      </c>
      <c r="S163" s="74">
        <v>1</v>
      </c>
      <c r="T163" s="74">
        <v>0.90476190476190477</v>
      </c>
      <c r="U163" s="74">
        <v>0.90909090909090906</v>
      </c>
      <c r="V163" s="74">
        <v>0.97499999999999998</v>
      </c>
      <c r="W163" s="52"/>
      <c r="X163" s="52"/>
      <c r="Y163" s="52"/>
    </row>
    <row r="164" spans="1:25" s="250" customFormat="1" hidden="1" x14ac:dyDescent="0.25">
      <c r="A164" s="67"/>
      <c r="B164" s="68" t="s">
        <v>16</v>
      </c>
      <c r="C164" s="78">
        <v>1</v>
      </c>
      <c r="D164" s="78">
        <v>0.5714285714285714</v>
      </c>
      <c r="E164" s="78">
        <v>0.93333333333333335</v>
      </c>
      <c r="F164" s="78">
        <v>1</v>
      </c>
      <c r="G164" s="78">
        <v>0.94230769230769229</v>
      </c>
      <c r="H164" s="78">
        <v>1</v>
      </c>
      <c r="I164" s="78">
        <v>1</v>
      </c>
      <c r="J164" s="78">
        <v>1</v>
      </c>
      <c r="K164" s="78">
        <v>0.96153846153846156</v>
      </c>
      <c r="L164" s="78">
        <v>0.97747747747747749</v>
      </c>
      <c r="M164" s="78">
        <v>0.8529411764705882</v>
      </c>
      <c r="N164" s="78">
        <v>0.92307692307692313</v>
      </c>
      <c r="O164" s="78">
        <v>0.66666666666666663</v>
      </c>
      <c r="P164" s="78">
        <v>0.92592592592592593</v>
      </c>
      <c r="Q164" s="78">
        <v>1</v>
      </c>
      <c r="R164" s="74">
        <v>0.96153846153846156</v>
      </c>
      <c r="S164" s="74">
        <v>0.83333333333333337</v>
      </c>
      <c r="T164" s="74">
        <v>0.92307692307692313</v>
      </c>
      <c r="U164" s="74">
        <v>1</v>
      </c>
      <c r="V164" s="74">
        <v>0.94871794871794868</v>
      </c>
      <c r="W164" s="52"/>
      <c r="X164" s="52"/>
      <c r="Y164" s="52"/>
    </row>
    <row r="165" spans="1:25" s="250" customFormat="1" hidden="1" x14ac:dyDescent="0.25">
      <c r="A165" s="67"/>
      <c r="B165" s="68" t="s">
        <v>17</v>
      </c>
      <c r="C165" s="78">
        <v>1</v>
      </c>
      <c r="D165" s="78">
        <v>0.83333333333333337</v>
      </c>
      <c r="E165" s="78">
        <v>0.95238095238095233</v>
      </c>
      <c r="F165" s="78">
        <v>0.875</v>
      </c>
      <c r="G165" s="78">
        <v>1</v>
      </c>
      <c r="H165" s="78">
        <v>1</v>
      </c>
      <c r="I165" s="78">
        <v>0.6</v>
      </c>
      <c r="J165" s="78">
        <v>1</v>
      </c>
      <c r="K165" s="78">
        <v>0.9726027397260274</v>
      </c>
      <c r="L165" s="78">
        <v>0.99534883720930234</v>
      </c>
      <c r="M165" s="78">
        <v>0.9642857142857143</v>
      </c>
      <c r="N165" s="78">
        <v>0.9</v>
      </c>
      <c r="O165" s="78">
        <v>0.83333333333333337</v>
      </c>
      <c r="P165" s="78">
        <v>0.88235294117647056</v>
      </c>
      <c r="Q165" s="78">
        <v>0.5</v>
      </c>
      <c r="R165" s="74">
        <v>0.97222222222222221</v>
      </c>
      <c r="S165" s="74">
        <v>0.9</v>
      </c>
      <c r="T165" s="74">
        <v>0.93333333333333335</v>
      </c>
      <c r="U165" s="74">
        <v>1</v>
      </c>
      <c r="V165" s="74">
        <v>1</v>
      </c>
      <c r="W165" s="52"/>
      <c r="X165" s="52"/>
      <c r="Y165" s="52"/>
    </row>
    <row r="166" spans="1:25" s="250" customFormat="1" hidden="1" x14ac:dyDescent="0.25">
      <c r="A166" s="67"/>
      <c r="B166" s="68" t="s">
        <v>18</v>
      </c>
      <c r="C166" s="78">
        <v>1</v>
      </c>
      <c r="D166" s="78">
        <v>0.66666666666666663</v>
      </c>
      <c r="E166" s="78">
        <v>1</v>
      </c>
      <c r="F166" s="78">
        <v>0.90909090909090906</v>
      </c>
      <c r="G166" s="78">
        <v>0.97959183673469385</v>
      </c>
      <c r="H166" s="78">
        <v>1</v>
      </c>
      <c r="I166" s="78">
        <v>1</v>
      </c>
      <c r="J166" s="78">
        <v>0.8571428571428571</v>
      </c>
      <c r="K166" s="78">
        <v>0.95652173913043481</v>
      </c>
      <c r="L166" s="78">
        <v>0.98275862068965514</v>
      </c>
      <c r="M166" s="78">
        <v>0.9285714285714286</v>
      </c>
      <c r="N166" s="78">
        <v>0.93333333333333335</v>
      </c>
      <c r="O166" s="78">
        <v>0.83333333333333337</v>
      </c>
      <c r="P166" s="78">
        <v>1</v>
      </c>
      <c r="Q166" s="78">
        <v>1</v>
      </c>
      <c r="R166" s="74">
        <v>1</v>
      </c>
      <c r="S166" s="74">
        <v>0.88888888888888884</v>
      </c>
      <c r="T166" s="74">
        <v>0.95238095238095233</v>
      </c>
      <c r="U166" s="74">
        <v>1</v>
      </c>
      <c r="V166" s="74">
        <v>0.9555555555555556</v>
      </c>
      <c r="W166" s="52"/>
      <c r="X166" s="52"/>
      <c r="Y166" s="52"/>
    </row>
    <row r="167" spans="1:25" s="250" customFormat="1" hidden="1" x14ac:dyDescent="0.25">
      <c r="A167" s="72"/>
      <c r="B167" s="68" t="s">
        <v>19</v>
      </c>
      <c r="C167" s="78">
        <v>1</v>
      </c>
      <c r="D167" s="78">
        <v>0.66666666666666663</v>
      </c>
      <c r="E167" s="78">
        <v>1</v>
      </c>
      <c r="F167" s="78">
        <v>0.93333333333333335</v>
      </c>
      <c r="G167" s="78">
        <v>0.98113207547169812</v>
      </c>
      <c r="H167" s="78">
        <v>0.8571428571428571</v>
      </c>
      <c r="I167" s="78">
        <v>0.7142857142857143</v>
      </c>
      <c r="J167" s="78">
        <v>1</v>
      </c>
      <c r="K167" s="78">
        <v>0.98461538461538467</v>
      </c>
      <c r="L167" s="78">
        <v>0.99163179916317989</v>
      </c>
      <c r="M167" s="78">
        <v>0.89743589743589747</v>
      </c>
      <c r="N167" s="78">
        <v>0.93103448275862066</v>
      </c>
      <c r="O167" s="78">
        <v>0.77777777777777779</v>
      </c>
      <c r="P167" s="78">
        <v>0.90476190476190477</v>
      </c>
      <c r="Q167" s="78">
        <v>0.8</v>
      </c>
      <c r="R167" s="74">
        <v>0.967741935483871</v>
      </c>
      <c r="S167" s="74">
        <v>0.9</v>
      </c>
      <c r="T167" s="74">
        <v>1</v>
      </c>
      <c r="U167" s="74">
        <v>1</v>
      </c>
      <c r="V167" s="74">
        <v>0.96296296296296291</v>
      </c>
      <c r="W167" s="52"/>
      <c r="X167" s="52"/>
      <c r="Y167" s="52"/>
    </row>
    <row r="168" spans="1:25" s="250" customFormat="1" hidden="1" x14ac:dyDescent="0.25">
      <c r="A168" s="66"/>
      <c r="B168" s="68" t="s">
        <v>20</v>
      </c>
      <c r="C168" s="78">
        <v>0.9285714285714286</v>
      </c>
      <c r="D168" s="78">
        <v>0.93333333333333335</v>
      </c>
      <c r="E168" s="78">
        <v>1</v>
      </c>
      <c r="F168" s="78">
        <v>1</v>
      </c>
      <c r="G168" s="78">
        <v>1</v>
      </c>
      <c r="H168" s="78">
        <v>1</v>
      </c>
      <c r="I168" s="78">
        <v>1</v>
      </c>
      <c r="J168" s="78">
        <v>1</v>
      </c>
      <c r="K168" s="78">
        <v>1</v>
      </c>
      <c r="L168" s="78">
        <v>0.97938144329896903</v>
      </c>
      <c r="M168" s="78">
        <v>0.96</v>
      </c>
      <c r="N168" s="78">
        <v>1</v>
      </c>
      <c r="O168" s="78">
        <v>1</v>
      </c>
      <c r="P168" s="78">
        <v>0.9642857142857143</v>
      </c>
      <c r="Q168" s="78">
        <v>0.66666666666666663</v>
      </c>
      <c r="R168" s="74">
        <v>0.97142857142857142</v>
      </c>
      <c r="S168" s="74">
        <v>1</v>
      </c>
      <c r="T168" s="74">
        <v>0.9375</v>
      </c>
      <c r="U168" s="74">
        <v>1</v>
      </c>
      <c r="V168" s="74">
        <v>0.92307692307692313</v>
      </c>
      <c r="W168" s="52"/>
      <c r="X168" s="52"/>
      <c r="Y168" s="52"/>
    </row>
    <row r="169" spans="1:25" s="250" customFormat="1" hidden="1" x14ac:dyDescent="0.25">
      <c r="A169" s="66"/>
      <c r="B169" s="68" t="s">
        <v>21</v>
      </c>
      <c r="C169" s="78">
        <v>1</v>
      </c>
      <c r="D169" s="78">
        <v>0.75</v>
      </c>
      <c r="E169" s="78">
        <v>1</v>
      </c>
      <c r="F169" s="78">
        <v>0.91666666666666663</v>
      </c>
      <c r="G169" s="78">
        <v>0.95918367346938771</v>
      </c>
      <c r="H169" s="78">
        <v>1</v>
      </c>
      <c r="I169" s="78">
        <v>1</v>
      </c>
      <c r="J169" s="78">
        <v>1</v>
      </c>
      <c r="K169" s="78">
        <v>0.95522388059701491</v>
      </c>
      <c r="L169" s="78">
        <v>0.98165137614678899</v>
      </c>
      <c r="M169" s="78">
        <v>0.94444444444444442</v>
      </c>
      <c r="N169" s="78">
        <v>0.875</v>
      </c>
      <c r="O169" s="78">
        <v>0.6</v>
      </c>
      <c r="P169" s="78">
        <v>0.92592592592592593</v>
      </c>
      <c r="Q169" s="78">
        <v>1</v>
      </c>
      <c r="R169" s="74">
        <v>1</v>
      </c>
      <c r="S169" s="74">
        <v>0.9</v>
      </c>
      <c r="T169" s="74">
        <v>1</v>
      </c>
      <c r="U169" s="74">
        <v>0.90909090909090906</v>
      </c>
      <c r="V169" s="74">
        <v>0.96078431372549022</v>
      </c>
      <c r="W169" s="52"/>
      <c r="X169" s="52"/>
      <c r="Y169" s="52"/>
    </row>
    <row r="170" spans="1:25" s="250" customFormat="1" hidden="1" x14ac:dyDescent="0.25">
      <c r="A170" s="66"/>
      <c r="B170" s="68" t="s">
        <v>22</v>
      </c>
      <c r="C170" s="78">
        <v>0.90909090909090906</v>
      </c>
      <c r="D170" s="78">
        <v>0.75</v>
      </c>
      <c r="E170" s="78">
        <v>1</v>
      </c>
      <c r="F170" s="78">
        <v>1</v>
      </c>
      <c r="G170" s="78">
        <v>0.91489361702127658</v>
      </c>
      <c r="H170" s="78">
        <v>1</v>
      </c>
      <c r="I170" s="78">
        <v>1</v>
      </c>
      <c r="J170" s="78">
        <v>1</v>
      </c>
      <c r="K170" s="78">
        <v>0.91666666666666663</v>
      </c>
      <c r="L170" s="78">
        <v>0.99173553719008267</v>
      </c>
      <c r="M170" s="78">
        <v>0.90909090909090906</v>
      </c>
      <c r="N170" s="78">
        <v>0.9</v>
      </c>
      <c r="O170" s="78">
        <v>0.8571428571428571</v>
      </c>
      <c r="P170" s="78">
        <v>1</v>
      </c>
      <c r="Q170" s="78">
        <v>1</v>
      </c>
      <c r="R170" s="74">
        <v>1</v>
      </c>
      <c r="S170" s="74">
        <v>0.92307692307692313</v>
      </c>
      <c r="T170" s="74">
        <v>0.92307692307692313</v>
      </c>
      <c r="U170" s="74">
        <v>1</v>
      </c>
      <c r="V170" s="74">
        <v>0.97058823529411764</v>
      </c>
      <c r="W170" s="52"/>
      <c r="X170" s="52"/>
      <c r="Y170" s="52"/>
    </row>
    <row r="171" spans="1:25" s="250" customFormat="1" hidden="1" x14ac:dyDescent="0.25">
      <c r="A171" s="71"/>
      <c r="B171" s="70" t="s">
        <v>23</v>
      </c>
      <c r="C171" s="79">
        <v>0.9</v>
      </c>
      <c r="D171" s="79">
        <v>0.8</v>
      </c>
      <c r="E171" s="79">
        <v>1</v>
      </c>
      <c r="F171" s="79">
        <v>0.91666666666666663</v>
      </c>
      <c r="G171" s="79">
        <v>0.97297297297297303</v>
      </c>
      <c r="H171" s="79">
        <v>1</v>
      </c>
      <c r="I171" s="79">
        <v>1</v>
      </c>
      <c r="J171" s="79">
        <v>0.8571428571428571</v>
      </c>
      <c r="K171" s="79">
        <v>0.967741935483871</v>
      </c>
      <c r="L171" s="79">
        <v>0.98156682027649766</v>
      </c>
      <c r="M171" s="79">
        <v>0.96296296296296291</v>
      </c>
      <c r="N171" s="79">
        <v>1</v>
      </c>
      <c r="O171" s="79">
        <v>1</v>
      </c>
      <c r="P171" s="79">
        <v>0.96551724137931039</v>
      </c>
      <c r="Q171" s="79">
        <v>1</v>
      </c>
      <c r="R171" s="76">
        <v>1</v>
      </c>
      <c r="S171" s="76">
        <v>1</v>
      </c>
      <c r="T171" s="76">
        <v>0.9285714285714286</v>
      </c>
      <c r="U171" s="76">
        <v>0.9285714285714286</v>
      </c>
      <c r="V171" s="76">
        <v>1</v>
      </c>
      <c r="W171" s="52"/>
      <c r="X171" s="52"/>
      <c r="Y171" s="52"/>
    </row>
    <row r="172" spans="1:25" s="250" customFormat="1" x14ac:dyDescent="0.25">
      <c r="A172" s="73">
        <v>2020</v>
      </c>
      <c r="B172" s="68" t="s">
        <v>12</v>
      </c>
      <c r="C172" s="224">
        <v>0.90909090909090906</v>
      </c>
      <c r="D172" s="224">
        <v>1</v>
      </c>
      <c r="E172" s="224">
        <v>0.96666666666666667</v>
      </c>
      <c r="F172" s="224">
        <v>1</v>
      </c>
      <c r="G172" s="224">
        <v>0.9821428571428571</v>
      </c>
      <c r="H172" s="224">
        <v>0.9285714285714286</v>
      </c>
      <c r="I172" s="224">
        <v>0.66666666666666663</v>
      </c>
      <c r="J172" s="224">
        <v>0.8571428571428571</v>
      </c>
      <c r="K172" s="224">
        <v>0.97402597402597402</v>
      </c>
      <c r="L172" s="224">
        <v>0.98455598455598459</v>
      </c>
      <c r="M172" s="224">
        <v>0.96875</v>
      </c>
      <c r="N172" s="224">
        <v>0.88235294117647056</v>
      </c>
      <c r="O172" s="224">
        <v>1</v>
      </c>
      <c r="P172" s="224">
        <v>0.88571428571428568</v>
      </c>
      <c r="Q172" s="224">
        <v>1</v>
      </c>
      <c r="R172" s="74">
        <v>1</v>
      </c>
      <c r="S172" s="74">
        <v>1</v>
      </c>
      <c r="T172" s="74">
        <v>0.9285714285714286</v>
      </c>
      <c r="U172" s="74">
        <v>1</v>
      </c>
      <c r="V172" s="74">
        <v>0.97826086956521741</v>
      </c>
      <c r="W172" s="52"/>
      <c r="X172" s="52"/>
      <c r="Y172" s="52"/>
    </row>
    <row r="173" spans="1:25" s="250" customFormat="1" x14ac:dyDescent="0.25">
      <c r="A173" s="66"/>
      <c r="B173" s="68" t="s">
        <v>13</v>
      </c>
      <c r="C173" s="224">
        <v>0.8</v>
      </c>
      <c r="D173" s="224">
        <v>1</v>
      </c>
      <c r="E173" s="224">
        <v>0.90322580645161288</v>
      </c>
      <c r="F173" s="224">
        <v>1</v>
      </c>
      <c r="G173" s="224">
        <v>1</v>
      </c>
      <c r="H173" s="224">
        <v>1</v>
      </c>
      <c r="I173" s="224">
        <v>0.75</v>
      </c>
      <c r="J173" s="224">
        <v>1</v>
      </c>
      <c r="K173" s="224">
        <v>0.95833333333333337</v>
      </c>
      <c r="L173" s="224">
        <v>0.97499999999999998</v>
      </c>
      <c r="M173" s="224">
        <v>0.95238095238095233</v>
      </c>
      <c r="N173" s="224">
        <v>0.9285714285714286</v>
      </c>
      <c r="O173" s="224">
        <v>1</v>
      </c>
      <c r="P173" s="224">
        <v>0.79166666666666663</v>
      </c>
      <c r="Q173" s="224">
        <v>1</v>
      </c>
      <c r="R173" s="74">
        <v>0.97674418604651159</v>
      </c>
      <c r="S173" s="74">
        <v>1</v>
      </c>
      <c r="T173" s="74">
        <v>1</v>
      </c>
      <c r="U173" s="74">
        <v>1</v>
      </c>
      <c r="V173" s="74">
        <v>0.94230769230769229</v>
      </c>
      <c r="W173" s="52"/>
      <c r="X173" s="52"/>
      <c r="Y173" s="52"/>
    </row>
    <row r="174" spans="1:25" s="250" customFormat="1" x14ac:dyDescent="0.25">
      <c r="A174" s="66"/>
      <c r="B174" s="68" t="s">
        <v>14</v>
      </c>
      <c r="C174" s="224">
        <v>0.92307692307692313</v>
      </c>
      <c r="D174" s="224">
        <v>0.90909090909090906</v>
      </c>
      <c r="E174" s="224">
        <v>0.91304347826086951</v>
      </c>
      <c r="F174" s="224">
        <v>1</v>
      </c>
      <c r="G174" s="224">
        <v>0.98333333333333328</v>
      </c>
      <c r="H174" s="224">
        <v>1</v>
      </c>
      <c r="I174" s="224">
        <v>1</v>
      </c>
      <c r="J174" s="224">
        <v>1</v>
      </c>
      <c r="K174" s="224">
        <v>0.92</v>
      </c>
      <c r="L174" s="224">
        <v>0.96825396825396826</v>
      </c>
      <c r="M174" s="224">
        <v>0.97142857142857142</v>
      </c>
      <c r="N174" s="224">
        <v>0.9285714285714286</v>
      </c>
      <c r="O174" s="224">
        <v>0.88888888888888884</v>
      </c>
      <c r="P174" s="224">
        <v>0.66666666666666663</v>
      </c>
      <c r="Q174" s="224">
        <v>1</v>
      </c>
      <c r="R174" s="74">
        <v>0.98039215686274506</v>
      </c>
      <c r="S174" s="74">
        <v>1</v>
      </c>
      <c r="T174" s="74">
        <v>0.91666666666666663</v>
      </c>
      <c r="U174" s="74">
        <v>1</v>
      </c>
      <c r="V174" s="74">
        <v>0.97619047619047616</v>
      </c>
      <c r="W174" s="52"/>
      <c r="X174" s="52"/>
      <c r="Y174" s="52"/>
    </row>
    <row r="175" spans="1:25" s="250" customFormat="1" x14ac:dyDescent="0.25">
      <c r="A175" s="66"/>
      <c r="B175" s="68" t="s">
        <v>15</v>
      </c>
      <c r="C175" s="224">
        <v>1</v>
      </c>
      <c r="D175" s="224">
        <v>1</v>
      </c>
      <c r="E175" s="224">
        <v>0.94117647058823528</v>
      </c>
      <c r="F175" s="224">
        <v>0.91666666666666663</v>
      </c>
      <c r="G175" s="224">
        <v>0.97674418604651159</v>
      </c>
      <c r="H175" s="224">
        <v>0.95652173913043481</v>
      </c>
      <c r="I175" s="224">
        <v>1</v>
      </c>
      <c r="J175" s="224">
        <v>1</v>
      </c>
      <c r="K175" s="224">
        <v>0.97499999999999998</v>
      </c>
      <c r="L175" s="224">
        <v>0.97979797979797978</v>
      </c>
      <c r="M175" s="224">
        <v>1</v>
      </c>
      <c r="N175" s="224">
        <v>1</v>
      </c>
      <c r="O175" s="224">
        <v>1</v>
      </c>
      <c r="P175" s="224">
        <v>0.91666666666666663</v>
      </c>
      <c r="Q175" s="224">
        <v>1</v>
      </c>
      <c r="R175" s="74">
        <v>1</v>
      </c>
      <c r="S175" s="74">
        <v>1</v>
      </c>
      <c r="T175" s="74">
        <v>1</v>
      </c>
      <c r="U175" s="74">
        <v>1</v>
      </c>
      <c r="V175" s="74">
        <v>1</v>
      </c>
      <c r="W175" s="52"/>
      <c r="X175" s="52"/>
      <c r="Y175" s="52"/>
    </row>
    <row r="176" spans="1:25" s="250" customFormat="1" x14ac:dyDescent="0.25">
      <c r="A176" s="66"/>
      <c r="B176" s="68" t="s">
        <v>16</v>
      </c>
      <c r="C176" s="224">
        <v>1</v>
      </c>
      <c r="D176" s="224">
        <v>0.66666666666666663</v>
      </c>
      <c r="E176" s="224">
        <v>1</v>
      </c>
      <c r="F176" s="224">
        <v>1</v>
      </c>
      <c r="G176" s="224">
        <v>0.9555555555555556</v>
      </c>
      <c r="H176" s="224">
        <v>1</v>
      </c>
      <c r="I176" s="224">
        <v>1</v>
      </c>
      <c r="J176" s="224">
        <v>0.875</v>
      </c>
      <c r="K176" s="224">
        <v>0.93650793650793651</v>
      </c>
      <c r="L176" s="224">
        <v>0.99526066350710896</v>
      </c>
      <c r="M176" s="224">
        <v>1</v>
      </c>
      <c r="N176" s="224">
        <v>0.9</v>
      </c>
      <c r="O176" s="224">
        <v>1</v>
      </c>
      <c r="P176" s="224">
        <v>0.8571428571428571</v>
      </c>
      <c r="Q176" s="224">
        <v>1</v>
      </c>
      <c r="R176" s="74">
        <v>0.95238095238095233</v>
      </c>
      <c r="S176" s="74">
        <v>1</v>
      </c>
      <c r="T176" s="74">
        <v>0.91666666666666663</v>
      </c>
      <c r="U176" s="74">
        <v>1</v>
      </c>
      <c r="V176" s="74">
        <v>1</v>
      </c>
      <c r="W176" s="52"/>
      <c r="X176" s="52"/>
      <c r="Y176" s="52"/>
    </row>
    <row r="177" spans="1:25" s="250" customFormat="1" x14ac:dyDescent="0.25">
      <c r="A177" s="66"/>
      <c r="B177" s="68" t="s">
        <v>17</v>
      </c>
      <c r="C177" s="224">
        <v>0.90909090909090906</v>
      </c>
      <c r="D177" s="224">
        <v>1</v>
      </c>
      <c r="E177" s="224">
        <v>1</v>
      </c>
      <c r="F177" s="224">
        <v>1</v>
      </c>
      <c r="G177" s="224">
        <v>0.96226415094339623</v>
      </c>
      <c r="H177" s="224">
        <v>1</v>
      </c>
      <c r="I177" s="224">
        <v>0.8</v>
      </c>
      <c r="J177" s="224">
        <v>0.8571428571428571</v>
      </c>
      <c r="K177" s="224">
        <v>0.97142857142857142</v>
      </c>
      <c r="L177" s="224">
        <v>0.99509803921568629</v>
      </c>
      <c r="M177" s="224">
        <v>0.97297297297297303</v>
      </c>
      <c r="N177" s="224">
        <v>1</v>
      </c>
      <c r="O177" s="224">
        <v>1</v>
      </c>
      <c r="P177" s="224">
        <v>0.92592592592592593</v>
      </c>
      <c r="Q177" s="224">
        <v>1</v>
      </c>
      <c r="R177" s="74">
        <v>1</v>
      </c>
      <c r="S177" s="74">
        <v>1</v>
      </c>
      <c r="T177" s="74">
        <v>1</v>
      </c>
      <c r="U177" s="74">
        <v>1</v>
      </c>
      <c r="V177" s="74">
        <v>0.95454545454545459</v>
      </c>
      <c r="W177" s="52"/>
      <c r="X177" s="52"/>
      <c r="Y177" s="52"/>
    </row>
    <row r="178" spans="1:25" s="250" customFormat="1" x14ac:dyDescent="0.25">
      <c r="A178" s="66"/>
      <c r="B178" s="68" t="s">
        <v>18</v>
      </c>
      <c r="C178" s="224">
        <v>1</v>
      </c>
      <c r="D178" s="224">
        <v>0.8</v>
      </c>
      <c r="E178" s="224">
        <v>0.96666666666666667</v>
      </c>
      <c r="F178" s="224">
        <v>0.8571428571428571</v>
      </c>
      <c r="G178" s="224">
        <v>1</v>
      </c>
      <c r="H178" s="224">
        <v>0.8571428571428571</v>
      </c>
      <c r="I178" s="224">
        <v>1</v>
      </c>
      <c r="J178" s="224">
        <v>1</v>
      </c>
      <c r="K178" s="224">
        <v>0.971830985915493</v>
      </c>
      <c r="L178" s="224">
        <v>0.9885057471264368</v>
      </c>
      <c r="M178" s="224">
        <v>0.95</v>
      </c>
      <c r="N178" s="224">
        <v>0.94117647058823528</v>
      </c>
      <c r="O178" s="224">
        <v>0.6</v>
      </c>
      <c r="P178" s="224">
        <v>0.9375</v>
      </c>
      <c r="Q178" s="224"/>
      <c r="R178" s="74">
        <v>1</v>
      </c>
      <c r="S178" s="74">
        <v>1</v>
      </c>
      <c r="T178" s="74">
        <v>1</v>
      </c>
      <c r="U178" s="74">
        <v>0.88888888888888884</v>
      </c>
      <c r="V178" s="74">
        <v>0.953125</v>
      </c>
      <c r="W178" s="52"/>
      <c r="X178" s="52"/>
      <c r="Y178" s="52"/>
    </row>
    <row r="179" spans="1:25" s="250" customFormat="1" x14ac:dyDescent="0.25">
      <c r="A179" s="66"/>
      <c r="B179" s="68" t="s">
        <v>19</v>
      </c>
      <c r="C179" s="224">
        <v>1</v>
      </c>
      <c r="D179" s="224">
        <v>0.7142857142857143</v>
      </c>
      <c r="E179" s="224">
        <v>1</v>
      </c>
      <c r="F179" s="224">
        <v>0.91666666666666663</v>
      </c>
      <c r="G179" s="224">
        <v>0.98113207547169812</v>
      </c>
      <c r="H179" s="224">
        <v>0.91304347826086951</v>
      </c>
      <c r="I179" s="224">
        <v>0.8571428571428571</v>
      </c>
      <c r="J179" s="224">
        <v>1</v>
      </c>
      <c r="K179" s="224">
        <v>0.98461538461538467</v>
      </c>
      <c r="L179" s="224">
        <v>0.9866071428571429</v>
      </c>
      <c r="M179" s="224">
        <v>0.88888888888888884</v>
      </c>
      <c r="N179" s="224">
        <v>0.6470588235294118</v>
      </c>
      <c r="O179" s="224">
        <v>0.75</v>
      </c>
      <c r="P179" s="224">
        <v>0.90476190476190477</v>
      </c>
      <c r="Q179" s="224">
        <v>0.66666666666666663</v>
      </c>
      <c r="R179" s="74">
        <v>1</v>
      </c>
      <c r="S179" s="74">
        <v>0.8571428571428571</v>
      </c>
      <c r="T179" s="74">
        <v>1</v>
      </c>
      <c r="U179" s="74">
        <v>1</v>
      </c>
      <c r="V179" s="74">
        <v>0.92452830188679247</v>
      </c>
      <c r="W179" s="52"/>
      <c r="X179" s="52"/>
      <c r="Y179" s="52"/>
    </row>
    <row r="180" spans="1:25" s="250" customFormat="1" x14ac:dyDescent="0.25">
      <c r="A180" s="66"/>
      <c r="B180" s="68" t="s">
        <v>20</v>
      </c>
      <c r="C180" s="224">
        <v>1</v>
      </c>
      <c r="D180" s="224">
        <v>0.8571428571428571</v>
      </c>
      <c r="E180" s="224">
        <v>0.95652173913043481</v>
      </c>
      <c r="F180" s="224">
        <v>0.88888888888888884</v>
      </c>
      <c r="G180" s="224">
        <v>1</v>
      </c>
      <c r="H180" s="224">
        <v>0.93548387096774188</v>
      </c>
      <c r="I180" s="224">
        <v>0.33333333333333331</v>
      </c>
      <c r="J180" s="224">
        <v>1</v>
      </c>
      <c r="K180" s="224">
        <v>0.98611111111111116</v>
      </c>
      <c r="L180" s="224">
        <v>0.96787148594377514</v>
      </c>
      <c r="M180" s="224">
        <v>0.91304347826086951</v>
      </c>
      <c r="N180" s="224">
        <v>0.84615384615384615</v>
      </c>
      <c r="O180" s="224">
        <v>0.9</v>
      </c>
      <c r="P180" s="224">
        <v>1</v>
      </c>
      <c r="Q180" s="224">
        <v>0.83333333333333337</v>
      </c>
      <c r="R180" s="74">
        <v>1</v>
      </c>
      <c r="S180" s="74">
        <v>1</v>
      </c>
      <c r="T180" s="74">
        <v>0.84615384615384615</v>
      </c>
      <c r="U180" s="74">
        <v>1</v>
      </c>
      <c r="V180" s="74">
        <v>0.95744680851063835</v>
      </c>
      <c r="W180" s="52"/>
      <c r="X180" s="52"/>
      <c r="Y180" s="52"/>
    </row>
    <row r="181" spans="1:25" s="250" customFormat="1" x14ac:dyDescent="0.25">
      <c r="A181" s="66"/>
      <c r="B181" s="68" t="s">
        <v>21</v>
      </c>
      <c r="C181" s="224">
        <v>1</v>
      </c>
      <c r="D181" s="224">
        <v>1</v>
      </c>
      <c r="E181" s="224">
        <v>1</v>
      </c>
      <c r="F181" s="224">
        <v>1</v>
      </c>
      <c r="G181" s="224">
        <v>0.91803278688524592</v>
      </c>
      <c r="H181" s="224">
        <v>0.96</v>
      </c>
      <c r="I181" s="224">
        <v>0.8</v>
      </c>
      <c r="J181" s="224">
        <v>0.63636363636363635</v>
      </c>
      <c r="K181" s="224">
        <v>0.96610169491525422</v>
      </c>
      <c r="L181" s="224">
        <v>0.95945945945945943</v>
      </c>
      <c r="M181" s="224">
        <v>1</v>
      </c>
      <c r="N181" s="224">
        <v>1</v>
      </c>
      <c r="O181" s="224">
        <v>1</v>
      </c>
      <c r="P181" s="224">
        <v>0.95238095238095233</v>
      </c>
      <c r="Q181" s="224">
        <v>1</v>
      </c>
      <c r="R181" s="74">
        <v>0.96296296296296291</v>
      </c>
      <c r="S181" s="74">
        <v>0.9</v>
      </c>
      <c r="T181" s="74">
        <v>1</v>
      </c>
      <c r="U181" s="74">
        <v>1</v>
      </c>
      <c r="V181" s="74">
        <v>0.94444444444444442</v>
      </c>
      <c r="W181" s="52"/>
      <c r="X181" s="52"/>
      <c r="Y181" s="52"/>
    </row>
    <row r="182" spans="1:25" s="250" customFormat="1" x14ac:dyDescent="0.25">
      <c r="A182" s="66"/>
      <c r="B182" s="68" t="s">
        <v>22</v>
      </c>
      <c r="C182" s="224">
        <v>1</v>
      </c>
      <c r="D182" s="224">
        <v>0.7142857142857143</v>
      </c>
      <c r="E182" s="224">
        <v>0.94736842105263153</v>
      </c>
      <c r="F182" s="224">
        <v>1</v>
      </c>
      <c r="G182" s="224">
        <v>0.95238095238095233</v>
      </c>
      <c r="H182" s="224">
        <v>0.9</v>
      </c>
      <c r="I182" s="224">
        <v>0.75</v>
      </c>
      <c r="J182" s="224">
        <v>0.91666666666666663</v>
      </c>
      <c r="K182" s="224">
        <v>1</v>
      </c>
      <c r="L182" s="224">
        <v>0.99545454545454548</v>
      </c>
      <c r="M182" s="224">
        <v>0.93333333333333335</v>
      </c>
      <c r="N182" s="224">
        <v>0.875</v>
      </c>
      <c r="O182" s="224">
        <v>1</v>
      </c>
      <c r="P182" s="224">
        <v>0.72222222222222221</v>
      </c>
      <c r="Q182" s="224">
        <v>1</v>
      </c>
      <c r="R182" s="74">
        <v>1</v>
      </c>
      <c r="S182" s="74">
        <v>0.875</v>
      </c>
      <c r="T182" s="74">
        <v>1</v>
      </c>
      <c r="U182" s="74">
        <v>1</v>
      </c>
      <c r="V182" s="74">
        <v>0.97619047619047616</v>
      </c>
      <c r="W182" s="52"/>
      <c r="X182" s="52"/>
      <c r="Y182" s="52"/>
    </row>
    <row r="183" spans="1:25" s="250" customFormat="1" x14ac:dyDescent="0.25">
      <c r="A183" s="71"/>
      <c r="B183" s="70" t="s">
        <v>23</v>
      </c>
      <c r="C183" s="79">
        <v>1</v>
      </c>
      <c r="D183" s="79">
        <v>1</v>
      </c>
      <c r="E183" s="79">
        <v>0.86363636363636365</v>
      </c>
      <c r="F183" s="79">
        <v>1</v>
      </c>
      <c r="G183" s="79">
        <v>0.97826086956521741</v>
      </c>
      <c r="H183" s="79">
        <v>0.94736842105263153</v>
      </c>
      <c r="I183" s="79">
        <v>0.75</v>
      </c>
      <c r="J183" s="79">
        <v>0.84615384615384615</v>
      </c>
      <c r="K183" s="79">
        <v>0.97560975609756095</v>
      </c>
      <c r="L183" s="79">
        <v>0.97674418604651159</v>
      </c>
      <c r="M183" s="79">
        <v>1</v>
      </c>
      <c r="N183" s="79">
        <v>1</v>
      </c>
      <c r="O183" s="79"/>
      <c r="P183" s="79">
        <v>0.9375</v>
      </c>
      <c r="Q183" s="79">
        <v>1</v>
      </c>
      <c r="R183" s="76">
        <v>0.97368421052631582</v>
      </c>
      <c r="S183" s="76">
        <v>0.83333333333333337</v>
      </c>
      <c r="T183" s="76">
        <v>1</v>
      </c>
      <c r="U183" s="76">
        <v>0.91666666666666663</v>
      </c>
      <c r="V183" s="76">
        <v>0.96078431372549022</v>
      </c>
      <c r="W183" s="52"/>
      <c r="X183" s="52"/>
      <c r="Y183" s="52"/>
    </row>
    <row r="184" spans="1:25" s="256" customFormat="1" x14ac:dyDescent="0.25">
      <c r="A184" s="73">
        <v>2021</v>
      </c>
      <c r="B184" s="68" t="s">
        <v>12</v>
      </c>
      <c r="C184" s="224">
        <v>1</v>
      </c>
      <c r="D184" s="224">
        <v>0.9</v>
      </c>
      <c r="E184" s="224">
        <v>1</v>
      </c>
      <c r="F184" s="224">
        <v>1</v>
      </c>
      <c r="G184" s="224">
        <v>1</v>
      </c>
      <c r="H184" s="224">
        <v>0.8666666666666667</v>
      </c>
      <c r="I184" s="224">
        <v>1</v>
      </c>
      <c r="J184" s="224">
        <v>1</v>
      </c>
      <c r="K184" s="224">
        <v>0.96250000000000002</v>
      </c>
      <c r="L184" s="224">
        <v>1</v>
      </c>
      <c r="M184" s="224">
        <v>1</v>
      </c>
      <c r="N184" s="224">
        <v>1</v>
      </c>
      <c r="O184" s="224">
        <v>0.66666666666666663</v>
      </c>
      <c r="P184" s="224">
        <v>0.92307692307692313</v>
      </c>
      <c r="Q184" s="224">
        <v>1</v>
      </c>
      <c r="R184" s="74">
        <v>0.95652173913043481</v>
      </c>
      <c r="S184" s="74">
        <v>1</v>
      </c>
      <c r="T184" s="74">
        <v>0.94444444444444442</v>
      </c>
      <c r="U184" s="74">
        <v>1</v>
      </c>
      <c r="V184" s="74">
        <v>1</v>
      </c>
      <c r="W184" s="52"/>
      <c r="X184" s="52"/>
      <c r="Y184" s="52"/>
    </row>
    <row r="185" spans="1:25" s="256" customFormat="1" x14ac:dyDescent="0.25">
      <c r="A185" s="66"/>
      <c r="B185" s="68" t="s">
        <v>13</v>
      </c>
      <c r="C185" s="224">
        <v>1</v>
      </c>
      <c r="D185" s="224">
        <v>1</v>
      </c>
      <c r="E185" s="224">
        <v>0.96153846153846156</v>
      </c>
      <c r="F185" s="224">
        <v>0.9</v>
      </c>
      <c r="G185" s="224">
        <v>1</v>
      </c>
      <c r="H185" s="224">
        <v>1</v>
      </c>
      <c r="I185" s="224">
        <v>0.5</v>
      </c>
      <c r="J185" s="224">
        <v>1</v>
      </c>
      <c r="K185" s="224">
        <v>0.92753623188405798</v>
      </c>
      <c r="L185" s="224">
        <v>0.97499999999999998</v>
      </c>
      <c r="M185" s="224">
        <v>1</v>
      </c>
      <c r="N185" s="224">
        <v>1</v>
      </c>
      <c r="O185" s="224">
        <v>0.75</v>
      </c>
      <c r="P185" s="224">
        <v>0.88888888888888884</v>
      </c>
      <c r="Q185" s="224">
        <v>1</v>
      </c>
      <c r="R185" s="74">
        <v>1</v>
      </c>
      <c r="S185" s="74">
        <v>1</v>
      </c>
      <c r="T185" s="74">
        <v>0.875</v>
      </c>
      <c r="U185" s="74">
        <v>1</v>
      </c>
      <c r="V185" s="74">
        <v>0.95348837209302328</v>
      </c>
      <c r="W185" s="52"/>
      <c r="X185" s="52"/>
      <c r="Y185" s="52"/>
    </row>
    <row r="186" spans="1:25" s="256" customFormat="1" x14ac:dyDescent="0.25">
      <c r="A186" s="66"/>
      <c r="B186" s="68" t="s">
        <v>14</v>
      </c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74"/>
      <c r="S186" s="74"/>
      <c r="T186" s="74"/>
      <c r="U186" s="74"/>
      <c r="V186" s="74"/>
      <c r="W186" s="52"/>
      <c r="X186" s="52"/>
      <c r="Y186" s="52"/>
    </row>
    <row r="187" spans="1:25" s="256" customFormat="1" x14ac:dyDescent="0.25">
      <c r="A187" s="66"/>
      <c r="B187" s="68" t="s">
        <v>15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74"/>
      <c r="S187" s="74"/>
      <c r="T187" s="74"/>
      <c r="U187" s="74"/>
      <c r="V187" s="74"/>
      <c r="W187" s="52"/>
      <c r="X187" s="52"/>
      <c r="Y187" s="52"/>
    </row>
    <row r="188" spans="1:25" s="256" customFormat="1" x14ac:dyDescent="0.25">
      <c r="A188" s="66"/>
      <c r="B188" s="68" t="s">
        <v>16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74"/>
      <c r="S188" s="74"/>
      <c r="T188" s="74"/>
      <c r="U188" s="74"/>
      <c r="V188" s="74"/>
      <c r="W188" s="52"/>
      <c r="X188" s="52"/>
      <c r="Y188" s="52"/>
    </row>
    <row r="189" spans="1:25" s="256" customFormat="1" x14ac:dyDescent="0.25">
      <c r="A189" s="66"/>
      <c r="B189" s="68" t="s">
        <v>17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74"/>
      <c r="S189" s="74"/>
      <c r="T189" s="74"/>
      <c r="U189" s="74"/>
      <c r="V189" s="74"/>
      <c r="W189" s="52"/>
      <c r="X189" s="52"/>
      <c r="Y189" s="52"/>
    </row>
    <row r="190" spans="1:25" s="256" customFormat="1" x14ac:dyDescent="0.25">
      <c r="A190" s="66"/>
      <c r="B190" s="68" t="s">
        <v>18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74"/>
      <c r="S190" s="74"/>
      <c r="T190" s="74"/>
      <c r="U190" s="74"/>
      <c r="V190" s="74"/>
      <c r="W190" s="52"/>
      <c r="X190" s="52"/>
      <c r="Y190" s="52"/>
    </row>
    <row r="191" spans="1:25" s="256" customFormat="1" x14ac:dyDescent="0.25">
      <c r="A191" s="66"/>
      <c r="B191" s="68" t="s">
        <v>19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74"/>
      <c r="S191" s="74"/>
      <c r="T191" s="74"/>
      <c r="U191" s="74"/>
      <c r="V191" s="74"/>
      <c r="W191" s="52"/>
      <c r="X191" s="52"/>
      <c r="Y191" s="52"/>
    </row>
    <row r="192" spans="1:25" s="256" customFormat="1" x14ac:dyDescent="0.25">
      <c r="A192" s="66"/>
      <c r="B192" s="68" t="s">
        <v>20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74"/>
      <c r="S192" s="74"/>
      <c r="T192" s="74"/>
      <c r="U192" s="74"/>
      <c r="V192" s="74"/>
      <c r="W192" s="52"/>
      <c r="X192" s="52"/>
      <c r="Y192" s="52"/>
    </row>
    <row r="193" spans="1:25" s="256" customFormat="1" x14ac:dyDescent="0.25">
      <c r="A193" s="66"/>
      <c r="B193" s="68" t="s">
        <v>21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74"/>
      <c r="S193" s="74"/>
      <c r="T193" s="74"/>
      <c r="U193" s="74"/>
      <c r="V193" s="74"/>
      <c r="W193" s="52"/>
      <c r="X193" s="52"/>
      <c r="Y193" s="52"/>
    </row>
    <row r="194" spans="1:25" s="256" customFormat="1" x14ac:dyDescent="0.25">
      <c r="A194" s="66"/>
      <c r="B194" s="68" t="s">
        <v>22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74"/>
      <c r="S194" s="74"/>
      <c r="T194" s="74"/>
      <c r="U194" s="74"/>
      <c r="V194" s="74"/>
      <c r="W194" s="52"/>
      <c r="X194" s="52"/>
      <c r="Y194" s="52"/>
    </row>
    <row r="195" spans="1:25" s="256" customFormat="1" x14ac:dyDescent="0.25">
      <c r="A195" s="66"/>
      <c r="B195" s="68" t="s">
        <v>23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74"/>
      <c r="S195" s="74"/>
      <c r="T195" s="74"/>
      <c r="U195" s="74"/>
      <c r="V195" s="74"/>
      <c r="W195" s="52"/>
      <c r="X195" s="52"/>
      <c r="Y195" s="52"/>
    </row>
    <row r="196" spans="1:25" s="250" customFormat="1" ht="30" customHeight="1" x14ac:dyDescent="0.25">
      <c r="A196" s="64" t="s">
        <v>125</v>
      </c>
      <c r="B196" s="65" t="s">
        <v>124</v>
      </c>
      <c r="C196" s="80">
        <v>0.94495412844036697</v>
      </c>
      <c r="D196" s="80">
        <v>0.96129032258064517</v>
      </c>
      <c r="E196" s="80">
        <v>0.95195195195195192</v>
      </c>
      <c r="F196" s="80">
        <v>0.90963855421686746</v>
      </c>
      <c r="G196" s="80">
        <v>0.9668674698795181</v>
      </c>
      <c r="H196" s="80">
        <v>0.97199999999999998</v>
      </c>
      <c r="I196" s="80">
        <v>0.59677419354838712</v>
      </c>
      <c r="J196" s="80">
        <v>0.9285714285714286</v>
      </c>
      <c r="K196" s="80">
        <v>0.94871794871794868</v>
      </c>
      <c r="L196" s="80">
        <v>0.97976570820021303</v>
      </c>
      <c r="M196" s="80">
        <v>0.94666666666666666</v>
      </c>
      <c r="N196" s="80">
        <v>0.8820224719101124</v>
      </c>
      <c r="O196" s="80">
        <v>0.80555555555555558</v>
      </c>
      <c r="P196" s="80">
        <v>0.87414965986394555</v>
      </c>
      <c r="Q196" s="80">
        <v>0.89655172413793105</v>
      </c>
      <c r="R196" s="81">
        <v>0.97244094488188981</v>
      </c>
      <c r="S196" s="81">
        <v>0.93283582089552242</v>
      </c>
      <c r="T196" s="81">
        <v>0.96734693877551026</v>
      </c>
      <c r="U196" s="81">
        <v>0.98124999999999996</v>
      </c>
      <c r="V196" s="81">
        <v>0.94010889292196009</v>
      </c>
      <c r="W196" s="52"/>
      <c r="X196" s="52"/>
      <c r="Y196" s="52"/>
    </row>
    <row r="197" spans="1:25" s="250" customFormat="1" ht="30" customHeight="1" x14ac:dyDescent="0.25">
      <c r="A197" s="55"/>
      <c r="B197" s="55" t="s">
        <v>48</v>
      </c>
      <c r="C197" s="201">
        <v>0.95419847328244278</v>
      </c>
      <c r="D197" s="201">
        <v>0.88235294117647056</v>
      </c>
      <c r="E197" s="201">
        <v>0.97527472527472525</v>
      </c>
      <c r="F197" s="201">
        <v>0.97468354430379744</v>
      </c>
      <c r="G197" s="201">
        <v>0.94078061911170929</v>
      </c>
      <c r="H197" s="201">
        <v>0.95102040816326527</v>
      </c>
      <c r="I197" s="201">
        <v>0.68493150684931503</v>
      </c>
      <c r="J197" s="201">
        <v>0.87735849056603776</v>
      </c>
      <c r="K197" s="201">
        <v>0.95205479452054798</v>
      </c>
      <c r="L197" s="201">
        <v>0.96240601503759393</v>
      </c>
      <c r="M197" s="201">
        <v>0.93129770992366412</v>
      </c>
      <c r="N197" s="201">
        <v>0.8835978835978836</v>
      </c>
      <c r="O197" s="201">
        <v>0.83870967741935487</v>
      </c>
      <c r="P197" s="201">
        <v>0.89122807017543859</v>
      </c>
      <c r="Q197" s="75">
        <v>0.89583333333333337</v>
      </c>
      <c r="R197" s="74">
        <v>0.96734693877551026</v>
      </c>
      <c r="S197" s="74">
        <v>0.86776859504132231</v>
      </c>
      <c r="T197" s="74">
        <v>0.95238095238095233</v>
      </c>
      <c r="U197" s="74">
        <v>0.96794871794871795</v>
      </c>
      <c r="V197" s="74">
        <v>0.96101694915254232</v>
      </c>
      <c r="W197" s="52"/>
      <c r="X197" s="52"/>
      <c r="Y197" s="52"/>
    </row>
    <row r="198" spans="1:25" s="250" customFormat="1" ht="30" customHeight="1" x14ac:dyDescent="0.25">
      <c r="A198" s="55"/>
      <c r="B198" s="55" t="s">
        <v>200</v>
      </c>
      <c r="C198" s="201">
        <v>0.93577981651376152</v>
      </c>
      <c r="D198" s="201">
        <v>0.85046728971962615</v>
      </c>
      <c r="E198" s="201">
        <v>0.97484276729559749</v>
      </c>
      <c r="F198" s="201">
        <v>0.965034965034965</v>
      </c>
      <c r="G198" s="201">
        <v>0.97603833865814693</v>
      </c>
      <c r="H198" s="201">
        <v>0.97701149425287359</v>
      </c>
      <c r="I198" s="201">
        <v>0.8</v>
      </c>
      <c r="J198" s="201">
        <v>0.95145631067961167</v>
      </c>
      <c r="K198" s="201">
        <v>0.96240601503759393</v>
      </c>
      <c r="L198" s="201">
        <v>0.98367952522255198</v>
      </c>
      <c r="M198" s="201">
        <v>0.93292682926829273</v>
      </c>
      <c r="N198" s="201">
        <v>0.91124260355029585</v>
      </c>
      <c r="O198" s="201">
        <v>0.83582089552238803</v>
      </c>
      <c r="P198" s="201">
        <v>0.90035587188612098</v>
      </c>
      <c r="Q198" s="75">
        <v>0.93617021276595747</v>
      </c>
      <c r="R198" s="74">
        <v>0.9837067209775967</v>
      </c>
      <c r="S198" s="74">
        <v>0.9375</v>
      </c>
      <c r="T198" s="74">
        <v>0.94764397905759157</v>
      </c>
      <c r="U198" s="74">
        <v>0.97826086956521741</v>
      </c>
      <c r="V198" s="74">
        <v>0.96498054474708173</v>
      </c>
      <c r="W198" s="52"/>
      <c r="X198" s="52"/>
      <c r="Y198" s="52"/>
    </row>
    <row r="199" spans="1:25" s="250" customFormat="1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6"/>
      <c r="S199" s="56"/>
      <c r="T199" s="56"/>
      <c r="U199" s="56"/>
      <c r="V199" s="56"/>
      <c r="W199" s="52"/>
      <c r="X199" s="52"/>
      <c r="Y199" s="52"/>
    </row>
    <row r="200" spans="1:25" s="17" customFormat="1" ht="30.75" customHeight="1" x14ac:dyDescent="0.25">
      <c r="A200" s="226" t="s">
        <v>102</v>
      </c>
      <c r="B200" s="227"/>
      <c r="C200" s="227" t="s">
        <v>103</v>
      </c>
      <c r="D200" s="227" t="s">
        <v>104</v>
      </c>
      <c r="E200" s="227" t="s">
        <v>105</v>
      </c>
      <c r="F200" s="227" t="s">
        <v>236</v>
      </c>
      <c r="G200" s="227" t="s">
        <v>106</v>
      </c>
      <c r="H200" s="227" t="s">
        <v>107</v>
      </c>
      <c r="I200" s="227" t="s">
        <v>108</v>
      </c>
      <c r="J200" s="227" t="s">
        <v>109</v>
      </c>
      <c r="K200" s="227" t="s">
        <v>110</v>
      </c>
      <c r="L200" s="228" t="s">
        <v>111</v>
      </c>
      <c r="M200" s="228" t="s">
        <v>123</v>
      </c>
      <c r="N200" s="228" t="s">
        <v>112</v>
      </c>
      <c r="O200" s="228" t="s">
        <v>113</v>
      </c>
      <c r="P200" s="228" t="s">
        <v>114</v>
      </c>
      <c r="Q200" s="228" t="s">
        <v>115</v>
      </c>
      <c r="R200" s="228" t="s">
        <v>116</v>
      </c>
      <c r="S200" s="228" t="s">
        <v>117</v>
      </c>
      <c r="T200" s="228" t="s">
        <v>118</v>
      </c>
      <c r="U200" s="228" t="s">
        <v>119</v>
      </c>
      <c r="V200" s="228" t="s">
        <v>120</v>
      </c>
      <c r="W200" s="18"/>
      <c r="X200" s="18"/>
      <c r="Y200" s="18"/>
    </row>
    <row r="201" spans="1:25" s="250" customFormat="1" hidden="1" x14ac:dyDescent="0.25">
      <c r="A201" s="57" t="s">
        <v>11</v>
      </c>
      <c r="B201" s="58" t="s">
        <v>12</v>
      </c>
      <c r="C201" s="74">
        <v>1</v>
      </c>
      <c r="D201" s="74">
        <v>0.77777777777777779</v>
      </c>
      <c r="E201" s="74">
        <v>0.66666666666666663</v>
      </c>
      <c r="F201" s="74">
        <v>1</v>
      </c>
      <c r="G201" s="74">
        <v>0.8571428571428571</v>
      </c>
      <c r="H201" s="74">
        <v>0.98412698412698407</v>
      </c>
      <c r="I201" s="74">
        <v>1</v>
      </c>
      <c r="J201" s="74">
        <v>1</v>
      </c>
      <c r="K201" s="74">
        <v>0.875</v>
      </c>
      <c r="L201" s="74">
        <v>0.8</v>
      </c>
      <c r="M201" s="74">
        <v>0.90909090909090906</v>
      </c>
      <c r="N201" s="74">
        <v>1</v>
      </c>
      <c r="O201" s="74">
        <v>0.8571428571428571</v>
      </c>
      <c r="P201" s="74">
        <v>1</v>
      </c>
      <c r="Q201" s="74">
        <v>0.967741935483871</v>
      </c>
      <c r="R201" s="74">
        <v>0.9</v>
      </c>
      <c r="S201" s="74">
        <v>0.9</v>
      </c>
      <c r="T201" s="74">
        <v>0.875</v>
      </c>
      <c r="U201" s="74"/>
      <c r="V201" s="74">
        <v>1</v>
      </c>
      <c r="W201" s="52"/>
      <c r="X201" s="52"/>
      <c r="Y201" s="52"/>
    </row>
    <row r="202" spans="1:25" s="250" customFormat="1" hidden="1" x14ac:dyDescent="0.25">
      <c r="A202" s="57"/>
      <c r="B202" s="58" t="s">
        <v>13</v>
      </c>
      <c r="C202" s="74">
        <v>1</v>
      </c>
      <c r="D202" s="74">
        <v>0.77777777777777779</v>
      </c>
      <c r="E202" s="74">
        <v>1</v>
      </c>
      <c r="F202" s="74">
        <v>0.75</v>
      </c>
      <c r="G202" s="74">
        <v>0.83333333333333337</v>
      </c>
      <c r="H202" s="74">
        <v>0.99473684210526314</v>
      </c>
      <c r="I202" s="74">
        <v>1</v>
      </c>
      <c r="J202" s="74">
        <v>1</v>
      </c>
      <c r="K202" s="74">
        <v>1</v>
      </c>
      <c r="L202" s="74">
        <v>0.9</v>
      </c>
      <c r="M202" s="74">
        <v>0.6</v>
      </c>
      <c r="N202" s="74">
        <v>1</v>
      </c>
      <c r="O202" s="74">
        <v>1</v>
      </c>
      <c r="P202" s="74">
        <v>0.875</v>
      </c>
      <c r="Q202" s="74">
        <v>1</v>
      </c>
      <c r="R202" s="74">
        <v>1</v>
      </c>
      <c r="S202" s="74">
        <v>0.9285714285714286</v>
      </c>
      <c r="T202" s="74">
        <v>1</v>
      </c>
      <c r="U202" s="74">
        <v>0.8571428571428571</v>
      </c>
      <c r="V202" s="74">
        <v>1</v>
      </c>
      <c r="W202" s="52"/>
      <c r="X202" s="52"/>
      <c r="Y202" s="52"/>
    </row>
    <row r="203" spans="1:25" s="250" customFormat="1" hidden="1" x14ac:dyDescent="0.25">
      <c r="A203" s="57"/>
      <c r="B203" s="58" t="s">
        <v>14</v>
      </c>
      <c r="C203" s="74">
        <v>0.7142857142857143</v>
      </c>
      <c r="D203" s="74">
        <v>0.61111111111111116</v>
      </c>
      <c r="E203" s="74">
        <v>1</v>
      </c>
      <c r="F203" s="74">
        <v>1</v>
      </c>
      <c r="G203" s="74">
        <v>1</v>
      </c>
      <c r="H203" s="74">
        <v>0.99014778325123154</v>
      </c>
      <c r="I203" s="74">
        <v>1</v>
      </c>
      <c r="J203" s="74">
        <v>0.96551724137931039</v>
      </c>
      <c r="K203" s="74">
        <v>0.875</v>
      </c>
      <c r="L203" s="74">
        <v>1</v>
      </c>
      <c r="M203" s="74">
        <v>0.9</v>
      </c>
      <c r="N203" s="74">
        <v>0.66666666666666663</v>
      </c>
      <c r="O203" s="74">
        <v>1</v>
      </c>
      <c r="P203" s="74">
        <v>0.7</v>
      </c>
      <c r="Q203" s="74">
        <v>1</v>
      </c>
      <c r="R203" s="74">
        <v>1</v>
      </c>
      <c r="S203" s="74">
        <v>1</v>
      </c>
      <c r="T203" s="74">
        <v>1</v>
      </c>
      <c r="U203" s="74">
        <v>1</v>
      </c>
      <c r="V203" s="74">
        <v>0.96078431372549022</v>
      </c>
      <c r="W203" s="52"/>
      <c r="X203" s="52"/>
      <c r="Y203" s="52"/>
    </row>
    <row r="204" spans="1:25" s="250" customFormat="1" hidden="1" x14ac:dyDescent="0.25">
      <c r="A204" s="57"/>
      <c r="B204" s="58" t="s">
        <v>15</v>
      </c>
      <c r="C204" s="74">
        <v>1</v>
      </c>
      <c r="D204" s="74">
        <v>0.9</v>
      </c>
      <c r="E204" s="74">
        <v>0.66666666666666663</v>
      </c>
      <c r="F204" s="74">
        <v>1</v>
      </c>
      <c r="G204" s="74">
        <v>0.95238095238095233</v>
      </c>
      <c r="H204" s="74">
        <v>0.99056603773584906</v>
      </c>
      <c r="I204" s="74">
        <v>1</v>
      </c>
      <c r="J204" s="74">
        <v>1</v>
      </c>
      <c r="K204" s="74">
        <v>0.7142857142857143</v>
      </c>
      <c r="L204" s="74">
        <v>0.66666666666666663</v>
      </c>
      <c r="M204" s="74">
        <v>0.88888888888888884</v>
      </c>
      <c r="N204" s="74">
        <v>0.75</v>
      </c>
      <c r="O204" s="74">
        <v>1</v>
      </c>
      <c r="P204" s="74">
        <v>1</v>
      </c>
      <c r="Q204" s="74">
        <v>1</v>
      </c>
      <c r="R204" s="74">
        <v>1</v>
      </c>
      <c r="S204" s="74">
        <v>0.875</v>
      </c>
      <c r="T204" s="74">
        <v>1</v>
      </c>
      <c r="U204" s="74">
        <v>1</v>
      </c>
      <c r="V204" s="74">
        <v>0.98630136986301364</v>
      </c>
      <c r="W204" s="52"/>
      <c r="X204" s="52"/>
      <c r="Y204" s="52"/>
    </row>
    <row r="205" spans="1:25" s="250" customFormat="1" hidden="1" x14ac:dyDescent="0.25">
      <c r="A205" s="57"/>
      <c r="B205" s="58" t="s">
        <v>16</v>
      </c>
      <c r="C205" s="74">
        <v>1</v>
      </c>
      <c r="D205" s="74">
        <v>0.72727272727272729</v>
      </c>
      <c r="E205" s="74">
        <v>1</v>
      </c>
      <c r="F205" s="74">
        <v>0.8</v>
      </c>
      <c r="G205" s="74">
        <v>0.95</v>
      </c>
      <c r="H205" s="74">
        <v>0.98484848484848486</v>
      </c>
      <c r="I205" s="74">
        <v>1</v>
      </c>
      <c r="J205" s="74">
        <v>1</v>
      </c>
      <c r="K205" s="74">
        <v>0.875</v>
      </c>
      <c r="L205" s="74">
        <v>0.9</v>
      </c>
      <c r="M205" s="74">
        <v>1</v>
      </c>
      <c r="N205" s="74">
        <v>0.6</v>
      </c>
      <c r="O205" s="74">
        <v>0.9</v>
      </c>
      <c r="P205" s="74">
        <v>1</v>
      </c>
      <c r="Q205" s="74">
        <v>1</v>
      </c>
      <c r="R205" s="74">
        <v>1</v>
      </c>
      <c r="S205" s="74">
        <v>1</v>
      </c>
      <c r="T205" s="74">
        <v>1</v>
      </c>
      <c r="U205" s="74">
        <v>1</v>
      </c>
      <c r="V205" s="74">
        <v>1</v>
      </c>
      <c r="W205" s="52"/>
      <c r="X205" s="52"/>
      <c r="Y205" s="52"/>
    </row>
    <row r="206" spans="1:25" s="250" customFormat="1" hidden="1" x14ac:dyDescent="0.25">
      <c r="A206" s="57"/>
      <c r="B206" s="58" t="s">
        <v>17</v>
      </c>
      <c r="C206" s="74">
        <v>1</v>
      </c>
      <c r="D206" s="74">
        <v>1</v>
      </c>
      <c r="E206" s="74">
        <v>0.8571428571428571</v>
      </c>
      <c r="F206" s="74">
        <v>0.75</v>
      </c>
      <c r="G206" s="74">
        <v>0.86363636363636365</v>
      </c>
      <c r="H206" s="74">
        <v>0.97206703910614523</v>
      </c>
      <c r="I206" s="74">
        <v>1</v>
      </c>
      <c r="J206" s="74">
        <v>0.95238095238095233</v>
      </c>
      <c r="K206" s="74">
        <v>0.5</v>
      </c>
      <c r="L206" s="74">
        <v>1</v>
      </c>
      <c r="M206" s="74">
        <v>1</v>
      </c>
      <c r="N206" s="74">
        <v>0.8571428571428571</v>
      </c>
      <c r="O206" s="74">
        <v>0.9</v>
      </c>
      <c r="P206" s="74">
        <v>1</v>
      </c>
      <c r="Q206" s="74">
        <v>0.91666666666666663</v>
      </c>
      <c r="R206" s="74">
        <v>0.94736842105263153</v>
      </c>
      <c r="S206" s="74">
        <v>0.92307692307692313</v>
      </c>
      <c r="T206" s="74">
        <v>1</v>
      </c>
      <c r="U206" s="74">
        <v>1</v>
      </c>
      <c r="V206" s="74">
        <v>0.96875</v>
      </c>
      <c r="W206" s="52"/>
      <c r="X206" s="52"/>
      <c r="Y206" s="52"/>
    </row>
    <row r="207" spans="1:25" s="250" customFormat="1" hidden="1" x14ac:dyDescent="0.25">
      <c r="A207" s="57"/>
      <c r="B207" s="58" t="s">
        <v>18</v>
      </c>
      <c r="C207" s="74">
        <v>0.9</v>
      </c>
      <c r="D207" s="74">
        <v>0.90909090909090906</v>
      </c>
      <c r="E207" s="74">
        <v>0.88888888888888884</v>
      </c>
      <c r="F207" s="74">
        <v>0.4</v>
      </c>
      <c r="G207" s="74">
        <v>0.9375</v>
      </c>
      <c r="H207" s="74">
        <v>0.98863636363636365</v>
      </c>
      <c r="I207" s="74">
        <v>0.5</v>
      </c>
      <c r="J207" s="74">
        <v>1</v>
      </c>
      <c r="K207" s="74">
        <v>0.7142857142857143</v>
      </c>
      <c r="L207" s="74">
        <v>0.54545454545454541</v>
      </c>
      <c r="M207" s="74">
        <v>0.88235294117647056</v>
      </c>
      <c r="N207" s="74">
        <v>0.8571428571428571</v>
      </c>
      <c r="O207" s="74">
        <v>0.95238095238095233</v>
      </c>
      <c r="P207" s="74">
        <v>1</v>
      </c>
      <c r="Q207" s="74">
        <v>1</v>
      </c>
      <c r="R207" s="74">
        <v>0.94117647058823528</v>
      </c>
      <c r="S207" s="74">
        <v>0.94117647058823528</v>
      </c>
      <c r="T207" s="74">
        <v>0.77777777777777779</v>
      </c>
      <c r="U207" s="74">
        <v>1</v>
      </c>
      <c r="V207" s="74">
        <v>0.98</v>
      </c>
      <c r="W207" s="52"/>
      <c r="X207" s="52"/>
      <c r="Y207" s="52"/>
    </row>
    <row r="208" spans="1:25" s="250" customFormat="1" hidden="1" x14ac:dyDescent="0.25">
      <c r="A208" s="57"/>
      <c r="B208" s="58" t="s">
        <v>19</v>
      </c>
      <c r="C208" s="74">
        <v>0.875</v>
      </c>
      <c r="D208" s="74">
        <v>0.75</v>
      </c>
      <c r="E208" s="74">
        <v>0.5</v>
      </c>
      <c r="F208" s="74">
        <v>0.66666666666666663</v>
      </c>
      <c r="G208" s="74">
        <v>1</v>
      </c>
      <c r="H208" s="74">
        <v>0.98369565217391308</v>
      </c>
      <c r="I208" s="74">
        <v>1</v>
      </c>
      <c r="J208" s="74">
        <v>0.9285714285714286</v>
      </c>
      <c r="K208" s="74">
        <v>0.46153846153846156</v>
      </c>
      <c r="L208" s="74">
        <v>0.78260869565217395</v>
      </c>
      <c r="M208" s="74">
        <v>0.93333333333333335</v>
      </c>
      <c r="N208" s="74">
        <v>0.8</v>
      </c>
      <c r="O208" s="74">
        <v>0.94736842105263153</v>
      </c>
      <c r="P208" s="74">
        <v>1</v>
      </c>
      <c r="Q208" s="74">
        <v>0.93548387096774188</v>
      </c>
      <c r="R208" s="74">
        <v>1</v>
      </c>
      <c r="S208" s="74">
        <v>1</v>
      </c>
      <c r="T208" s="74">
        <v>0.66666666666666663</v>
      </c>
      <c r="U208" s="74">
        <v>1</v>
      </c>
      <c r="V208" s="74">
        <v>1</v>
      </c>
      <c r="W208" s="52"/>
      <c r="X208" s="52"/>
      <c r="Y208" s="52"/>
    </row>
    <row r="209" spans="1:25" s="250" customFormat="1" hidden="1" x14ac:dyDescent="0.25">
      <c r="A209" s="57"/>
      <c r="B209" s="58" t="s">
        <v>20</v>
      </c>
      <c r="C209" s="74">
        <v>0.90909090909090906</v>
      </c>
      <c r="D209" s="74">
        <v>0.81818181818181823</v>
      </c>
      <c r="E209" s="74">
        <v>1</v>
      </c>
      <c r="F209" s="74">
        <v>0.8571428571428571</v>
      </c>
      <c r="G209" s="74">
        <v>0.92307692307692313</v>
      </c>
      <c r="H209" s="74">
        <v>0.97206703910614523</v>
      </c>
      <c r="I209" s="74">
        <v>1</v>
      </c>
      <c r="J209" s="74">
        <v>1</v>
      </c>
      <c r="K209" s="74">
        <v>0.83333333333333337</v>
      </c>
      <c r="L209" s="74">
        <v>0.92307692307692313</v>
      </c>
      <c r="M209" s="74">
        <v>1</v>
      </c>
      <c r="N209" s="74">
        <v>0.75</v>
      </c>
      <c r="O209" s="74">
        <v>0.9</v>
      </c>
      <c r="P209" s="74">
        <v>1</v>
      </c>
      <c r="Q209" s="74">
        <v>0.96296296296296291</v>
      </c>
      <c r="R209" s="74">
        <v>0.875</v>
      </c>
      <c r="S209" s="74">
        <v>0.875</v>
      </c>
      <c r="T209" s="74">
        <v>1</v>
      </c>
      <c r="U209" s="74">
        <v>1</v>
      </c>
      <c r="V209" s="74">
        <v>1</v>
      </c>
      <c r="W209" s="52"/>
      <c r="X209" s="52"/>
      <c r="Y209" s="52"/>
    </row>
    <row r="210" spans="1:25" s="250" customFormat="1" hidden="1" x14ac:dyDescent="0.25">
      <c r="A210" s="57"/>
      <c r="B210" s="58" t="s">
        <v>21</v>
      </c>
      <c r="C210" s="74">
        <v>1</v>
      </c>
      <c r="D210" s="74">
        <v>0.75</v>
      </c>
      <c r="E210" s="74">
        <v>0.66666666666666663</v>
      </c>
      <c r="F210" s="74">
        <v>0.75</v>
      </c>
      <c r="G210" s="74">
        <v>1</v>
      </c>
      <c r="H210" s="74">
        <v>0.98192771084337349</v>
      </c>
      <c r="I210" s="74">
        <v>1</v>
      </c>
      <c r="J210" s="74">
        <v>1</v>
      </c>
      <c r="K210" s="74">
        <v>0.5</v>
      </c>
      <c r="L210" s="74">
        <v>0.875</v>
      </c>
      <c r="M210" s="74">
        <v>1</v>
      </c>
      <c r="N210" s="74">
        <v>1</v>
      </c>
      <c r="O210" s="74">
        <v>0.90909090909090906</v>
      </c>
      <c r="P210" s="74">
        <v>0.91666666666666663</v>
      </c>
      <c r="Q210" s="74">
        <v>1</v>
      </c>
      <c r="R210" s="74">
        <v>1</v>
      </c>
      <c r="S210" s="74">
        <v>0.875</v>
      </c>
      <c r="T210" s="74">
        <v>1</v>
      </c>
      <c r="U210" s="74">
        <v>1</v>
      </c>
      <c r="V210" s="74">
        <v>0.97058823529411764</v>
      </c>
      <c r="W210" s="52"/>
      <c r="X210" s="52"/>
      <c r="Y210" s="52"/>
    </row>
    <row r="211" spans="1:25" s="250" customFormat="1" hidden="1" x14ac:dyDescent="0.25">
      <c r="A211" s="57"/>
      <c r="B211" s="58" t="s">
        <v>22</v>
      </c>
      <c r="C211" s="74">
        <v>1</v>
      </c>
      <c r="D211" s="74">
        <v>0.90909090909090906</v>
      </c>
      <c r="E211" s="74"/>
      <c r="F211" s="74"/>
      <c r="G211" s="74">
        <v>1</v>
      </c>
      <c r="H211" s="74">
        <v>1</v>
      </c>
      <c r="I211" s="74">
        <v>1</v>
      </c>
      <c r="J211" s="74">
        <v>1</v>
      </c>
      <c r="K211" s="74">
        <v>0.77777777777777779</v>
      </c>
      <c r="L211" s="74">
        <v>0.83333333333333337</v>
      </c>
      <c r="M211" s="74">
        <v>0.92307692307692313</v>
      </c>
      <c r="N211" s="74">
        <v>0.7142857142857143</v>
      </c>
      <c r="O211" s="74">
        <v>0.90909090909090906</v>
      </c>
      <c r="P211" s="74">
        <v>1</v>
      </c>
      <c r="Q211" s="74">
        <v>1</v>
      </c>
      <c r="R211" s="74">
        <v>1</v>
      </c>
      <c r="S211" s="74">
        <v>1</v>
      </c>
      <c r="T211" s="74">
        <v>0.83333333333333337</v>
      </c>
      <c r="U211" s="74">
        <v>0.875</v>
      </c>
      <c r="V211" s="74">
        <v>0.95081967213114749</v>
      </c>
      <c r="W211" s="52"/>
      <c r="X211" s="52"/>
      <c r="Y211" s="52"/>
    </row>
    <row r="212" spans="1:25" s="250" customFormat="1" hidden="1" x14ac:dyDescent="0.25">
      <c r="A212" s="59"/>
      <c r="B212" s="60" t="s">
        <v>23</v>
      </c>
      <c r="C212" s="76">
        <v>1</v>
      </c>
      <c r="D212" s="76">
        <v>0.83333333333333337</v>
      </c>
      <c r="E212" s="76">
        <v>1</v>
      </c>
      <c r="F212" s="76">
        <v>1</v>
      </c>
      <c r="G212" s="76">
        <v>0.93333333333333335</v>
      </c>
      <c r="H212" s="76">
        <v>0.98689956331877726</v>
      </c>
      <c r="I212" s="76">
        <v>0.7142857142857143</v>
      </c>
      <c r="J212" s="76">
        <v>1</v>
      </c>
      <c r="K212" s="76">
        <v>0.81818181818181823</v>
      </c>
      <c r="L212" s="76">
        <v>0.8571428571428571</v>
      </c>
      <c r="M212" s="76">
        <v>1</v>
      </c>
      <c r="N212" s="76">
        <v>0.77777777777777779</v>
      </c>
      <c r="O212" s="76">
        <v>0.75</v>
      </c>
      <c r="P212" s="76">
        <v>0.84615384615384615</v>
      </c>
      <c r="Q212" s="76">
        <v>0.9285714285714286</v>
      </c>
      <c r="R212" s="74">
        <v>1</v>
      </c>
      <c r="S212" s="74">
        <v>1</v>
      </c>
      <c r="T212" s="74">
        <v>1</v>
      </c>
      <c r="U212" s="74">
        <v>1</v>
      </c>
      <c r="V212" s="74">
        <v>1</v>
      </c>
      <c r="W212" s="52"/>
      <c r="X212" s="52"/>
      <c r="Y212" s="52"/>
    </row>
    <row r="213" spans="1:25" s="250" customFormat="1" hidden="1" x14ac:dyDescent="0.25">
      <c r="A213" s="57" t="s">
        <v>24</v>
      </c>
      <c r="B213" s="58" t="s">
        <v>12</v>
      </c>
      <c r="C213" s="74">
        <v>1</v>
      </c>
      <c r="D213" s="74">
        <v>0.875</v>
      </c>
      <c r="E213" s="74">
        <v>0.8</v>
      </c>
      <c r="F213" s="74">
        <v>1</v>
      </c>
      <c r="G213" s="74">
        <v>0.96153846153846156</v>
      </c>
      <c r="H213" s="74">
        <v>0.97872340425531912</v>
      </c>
      <c r="I213" s="74">
        <v>0.81818181818181823</v>
      </c>
      <c r="J213" s="74">
        <v>0.90909090909090906</v>
      </c>
      <c r="K213" s="74">
        <v>0.66666666666666663</v>
      </c>
      <c r="L213" s="74">
        <v>0.9</v>
      </c>
      <c r="M213" s="74">
        <v>1</v>
      </c>
      <c r="N213" s="74">
        <v>0.7142857142857143</v>
      </c>
      <c r="O213" s="74">
        <v>1</v>
      </c>
      <c r="P213" s="74">
        <v>1</v>
      </c>
      <c r="Q213" s="74">
        <v>1</v>
      </c>
      <c r="R213" s="77">
        <v>1</v>
      </c>
      <c r="S213" s="77">
        <v>1</v>
      </c>
      <c r="T213" s="77">
        <v>1</v>
      </c>
      <c r="U213" s="77">
        <v>1</v>
      </c>
      <c r="V213" s="77">
        <v>0.97368421052631582</v>
      </c>
      <c r="W213" s="52"/>
      <c r="X213" s="52"/>
      <c r="Y213" s="52"/>
    </row>
    <row r="214" spans="1:25" s="250" customFormat="1" hidden="1" x14ac:dyDescent="0.25">
      <c r="A214" s="57"/>
      <c r="B214" s="58" t="s">
        <v>13</v>
      </c>
      <c r="C214" s="74">
        <v>0.83333333333333337</v>
      </c>
      <c r="D214" s="74">
        <v>1</v>
      </c>
      <c r="E214" s="74">
        <v>0.88888888888888884</v>
      </c>
      <c r="F214" s="74">
        <v>0.75</v>
      </c>
      <c r="G214" s="74">
        <v>0.7</v>
      </c>
      <c r="H214" s="74">
        <v>0.97740112994350281</v>
      </c>
      <c r="I214" s="74">
        <v>1</v>
      </c>
      <c r="J214" s="74">
        <v>0.94117647058823528</v>
      </c>
      <c r="K214" s="74">
        <v>0.81818181818181823</v>
      </c>
      <c r="L214" s="74">
        <v>0.8125</v>
      </c>
      <c r="M214" s="74">
        <v>0.83333333333333337</v>
      </c>
      <c r="N214" s="74">
        <v>0.75</v>
      </c>
      <c r="O214" s="74">
        <v>1</v>
      </c>
      <c r="P214" s="74">
        <v>0.75</v>
      </c>
      <c r="Q214" s="74">
        <v>0.97560975609756095</v>
      </c>
      <c r="R214" s="74">
        <v>1</v>
      </c>
      <c r="S214" s="74">
        <v>0.91666666666666663</v>
      </c>
      <c r="T214" s="74">
        <v>1</v>
      </c>
      <c r="U214" s="74">
        <v>1</v>
      </c>
      <c r="V214" s="74">
        <v>0.93243243243243246</v>
      </c>
      <c r="W214" s="52"/>
      <c r="X214" s="52"/>
      <c r="Y214" s="52"/>
    </row>
    <row r="215" spans="1:25" s="250" customFormat="1" hidden="1" x14ac:dyDescent="0.25">
      <c r="A215" s="57"/>
      <c r="B215" s="58" t="s">
        <v>14</v>
      </c>
      <c r="C215" s="74">
        <v>1</v>
      </c>
      <c r="D215" s="74">
        <v>1</v>
      </c>
      <c r="E215" s="74">
        <v>0.75</v>
      </c>
      <c r="F215" s="74">
        <v>1</v>
      </c>
      <c r="G215" s="74">
        <v>1</v>
      </c>
      <c r="H215" s="74">
        <v>0.95588235294117652</v>
      </c>
      <c r="I215" s="74">
        <v>1</v>
      </c>
      <c r="J215" s="74">
        <v>0.90476190476190477</v>
      </c>
      <c r="K215" s="74">
        <v>0.6</v>
      </c>
      <c r="L215" s="74">
        <v>0.72727272727272729</v>
      </c>
      <c r="M215" s="74">
        <v>0.9</v>
      </c>
      <c r="N215" s="74">
        <v>0.69230769230769229</v>
      </c>
      <c r="O215" s="74">
        <v>1</v>
      </c>
      <c r="P215" s="74">
        <v>0.9</v>
      </c>
      <c r="Q215" s="74">
        <v>0.96551724137931039</v>
      </c>
      <c r="R215" s="74">
        <v>0.88888888888888884</v>
      </c>
      <c r="S215" s="74">
        <v>0.8571428571428571</v>
      </c>
      <c r="T215" s="74">
        <v>1</v>
      </c>
      <c r="U215" s="74">
        <v>1</v>
      </c>
      <c r="V215" s="74">
        <v>0.9726027397260274</v>
      </c>
      <c r="W215" s="52"/>
      <c r="X215" s="52"/>
      <c r="Y215" s="52"/>
    </row>
    <row r="216" spans="1:25" s="250" customFormat="1" hidden="1" x14ac:dyDescent="0.25">
      <c r="A216" s="57"/>
      <c r="B216" s="58" t="s">
        <v>15</v>
      </c>
      <c r="C216" s="74">
        <v>1</v>
      </c>
      <c r="D216" s="74">
        <v>1</v>
      </c>
      <c r="E216" s="74">
        <v>1</v>
      </c>
      <c r="F216" s="74">
        <v>1</v>
      </c>
      <c r="G216" s="74">
        <v>0.8125</v>
      </c>
      <c r="H216" s="74">
        <v>0.99404761904761907</v>
      </c>
      <c r="I216" s="74">
        <v>1</v>
      </c>
      <c r="J216" s="74">
        <v>1</v>
      </c>
      <c r="K216" s="74">
        <v>0.75</v>
      </c>
      <c r="L216" s="74">
        <v>0.8</v>
      </c>
      <c r="M216" s="74">
        <v>1</v>
      </c>
      <c r="N216" s="74">
        <v>1</v>
      </c>
      <c r="O216" s="74">
        <v>1</v>
      </c>
      <c r="P216" s="74">
        <v>0.8</v>
      </c>
      <c r="Q216" s="74">
        <v>1</v>
      </c>
      <c r="R216" s="74">
        <v>1</v>
      </c>
      <c r="S216" s="74">
        <v>1</v>
      </c>
      <c r="T216" s="74">
        <v>0.90909090909090906</v>
      </c>
      <c r="U216" s="74">
        <v>1</v>
      </c>
      <c r="V216" s="74">
        <v>0.98305084745762716</v>
      </c>
      <c r="W216" s="52"/>
      <c r="X216" s="52"/>
      <c r="Y216" s="52"/>
    </row>
    <row r="217" spans="1:25" s="250" customFormat="1" hidden="1" x14ac:dyDescent="0.25">
      <c r="A217" s="57"/>
      <c r="B217" s="58" t="s">
        <v>16</v>
      </c>
      <c r="C217" s="74">
        <v>0.94117647058823528</v>
      </c>
      <c r="D217" s="74">
        <v>1</v>
      </c>
      <c r="E217" s="74">
        <v>1</v>
      </c>
      <c r="F217" s="74">
        <v>0.5</v>
      </c>
      <c r="G217" s="74">
        <v>1</v>
      </c>
      <c r="H217" s="74">
        <v>0.98604651162790702</v>
      </c>
      <c r="I217" s="74">
        <v>0.7142857142857143</v>
      </c>
      <c r="J217" s="74">
        <v>1</v>
      </c>
      <c r="K217" s="74">
        <v>1</v>
      </c>
      <c r="L217" s="74">
        <v>1</v>
      </c>
      <c r="M217" s="74">
        <v>1</v>
      </c>
      <c r="N217" s="74">
        <v>0.75</v>
      </c>
      <c r="O217" s="74">
        <v>1</v>
      </c>
      <c r="P217" s="74">
        <v>1</v>
      </c>
      <c r="Q217" s="74">
        <v>0.97222222222222221</v>
      </c>
      <c r="R217" s="74">
        <v>1</v>
      </c>
      <c r="S217" s="74">
        <v>0.90909090909090906</v>
      </c>
      <c r="T217" s="74">
        <v>0.875</v>
      </c>
      <c r="U217" s="74">
        <v>1</v>
      </c>
      <c r="V217" s="74">
        <v>0.98039215686274506</v>
      </c>
      <c r="W217" s="52"/>
      <c r="X217" s="52"/>
      <c r="Y217" s="52"/>
    </row>
    <row r="218" spans="1:25" s="250" customFormat="1" hidden="1" x14ac:dyDescent="0.25">
      <c r="A218" s="57"/>
      <c r="B218" s="58" t="s">
        <v>17</v>
      </c>
      <c r="C218" s="74">
        <v>1</v>
      </c>
      <c r="D218" s="74">
        <v>1</v>
      </c>
      <c r="E218" s="74">
        <v>0.75</v>
      </c>
      <c r="F218" s="74">
        <v>1</v>
      </c>
      <c r="G218" s="74">
        <v>0.84210526315789469</v>
      </c>
      <c r="H218" s="74">
        <v>0.97572815533980584</v>
      </c>
      <c r="I218" s="74">
        <v>0.8</v>
      </c>
      <c r="J218" s="74">
        <v>0.91666666666666663</v>
      </c>
      <c r="K218" s="74">
        <v>1</v>
      </c>
      <c r="L218" s="74">
        <v>0.90909090909090906</v>
      </c>
      <c r="M218" s="74">
        <v>0.92307692307692313</v>
      </c>
      <c r="N218" s="74">
        <v>1</v>
      </c>
      <c r="O218" s="74">
        <v>1</v>
      </c>
      <c r="P218" s="74">
        <v>1</v>
      </c>
      <c r="Q218" s="74">
        <v>0.96666666666666667</v>
      </c>
      <c r="R218" s="74">
        <v>1</v>
      </c>
      <c r="S218" s="74">
        <v>0.84615384615384615</v>
      </c>
      <c r="T218" s="74">
        <v>1</v>
      </c>
      <c r="U218" s="74">
        <v>1</v>
      </c>
      <c r="V218" s="74">
        <v>0.98305084745762716</v>
      </c>
      <c r="W218" s="52"/>
      <c r="X218" s="52"/>
      <c r="Y218" s="52"/>
    </row>
    <row r="219" spans="1:25" s="250" customFormat="1" hidden="1" x14ac:dyDescent="0.25">
      <c r="A219" s="57"/>
      <c r="B219" s="58" t="s">
        <v>18</v>
      </c>
      <c r="C219" s="74">
        <v>1</v>
      </c>
      <c r="D219" s="74">
        <v>1</v>
      </c>
      <c r="E219" s="74">
        <v>1</v>
      </c>
      <c r="F219" s="74">
        <v>1</v>
      </c>
      <c r="G219" s="74">
        <v>0.89655172413793105</v>
      </c>
      <c r="H219" s="74">
        <v>0.99148936170212765</v>
      </c>
      <c r="I219" s="74">
        <v>1</v>
      </c>
      <c r="J219" s="74">
        <v>0.83333333333333337</v>
      </c>
      <c r="K219" s="74">
        <v>0.88888888888888884</v>
      </c>
      <c r="L219" s="74">
        <v>1</v>
      </c>
      <c r="M219" s="74">
        <v>0.8</v>
      </c>
      <c r="N219" s="74">
        <v>0.75</v>
      </c>
      <c r="O219" s="74">
        <v>0.84615384615384615</v>
      </c>
      <c r="P219" s="74">
        <v>1</v>
      </c>
      <c r="Q219" s="74">
        <v>0.94117647058823528</v>
      </c>
      <c r="R219" s="74">
        <v>0.90909090909090906</v>
      </c>
      <c r="S219" s="74">
        <v>0.6875</v>
      </c>
      <c r="T219" s="74">
        <v>1</v>
      </c>
      <c r="U219" s="74">
        <v>1</v>
      </c>
      <c r="V219" s="74">
        <v>0.97959183673469385</v>
      </c>
      <c r="W219" s="52"/>
      <c r="X219" s="52"/>
      <c r="Y219" s="52"/>
    </row>
    <row r="220" spans="1:25" s="250" customFormat="1" hidden="1" x14ac:dyDescent="0.25">
      <c r="A220" s="62"/>
      <c r="B220" s="58" t="s">
        <v>19</v>
      </c>
      <c r="C220" s="74">
        <v>0.90909090909090906</v>
      </c>
      <c r="D220" s="74">
        <v>1</v>
      </c>
      <c r="E220" s="74">
        <v>1</v>
      </c>
      <c r="F220" s="74">
        <v>0.75</v>
      </c>
      <c r="G220" s="74">
        <v>0.875</v>
      </c>
      <c r="H220" s="74">
        <v>0.98181818181818181</v>
      </c>
      <c r="I220" s="74">
        <v>1</v>
      </c>
      <c r="J220" s="74">
        <v>1</v>
      </c>
      <c r="K220" s="74">
        <v>0.9</v>
      </c>
      <c r="L220" s="74">
        <v>0.81818181818181823</v>
      </c>
      <c r="M220" s="74">
        <v>1</v>
      </c>
      <c r="N220" s="74">
        <v>1</v>
      </c>
      <c r="O220" s="74">
        <v>1</v>
      </c>
      <c r="P220" s="74">
        <v>1</v>
      </c>
      <c r="Q220" s="74">
        <v>0.94117647058823528</v>
      </c>
      <c r="R220" s="74">
        <v>0.93333333333333335</v>
      </c>
      <c r="S220" s="74">
        <v>1</v>
      </c>
      <c r="T220" s="74">
        <v>1</v>
      </c>
      <c r="U220" s="74">
        <v>1</v>
      </c>
      <c r="V220" s="74">
        <v>0.96296296296296291</v>
      </c>
      <c r="W220" s="52"/>
      <c r="X220" s="52"/>
      <c r="Y220" s="52"/>
    </row>
    <row r="221" spans="1:25" s="250" customFormat="1" hidden="1" x14ac:dyDescent="0.25">
      <c r="A221" s="55"/>
      <c r="B221" s="58" t="s">
        <v>20</v>
      </c>
      <c r="C221" s="74">
        <v>1</v>
      </c>
      <c r="D221" s="74">
        <v>1</v>
      </c>
      <c r="E221" s="74">
        <v>1</v>
      </c>
      <c r="F221" s="74">
        <v>1</v>
      </c>
      <c r="G221" s="74">
        <v>1</v>
      </c>
      <c r="H221" s="74">
        <v>0.97222222222222221</v>
      </c>
      <c r="I221" s="74">
        <v>1</v>
      </c>
      <c r="J221" s="74">
        <v>0.82352941176470584</v>
      </c>
      <c r="K221" s="74">
        <v>1</v>
      </c>
      <c r="L221" s="74">
        <v>0.93333333333333335</v>
      </c>
      <c r="M221" s="74">
        <v>1</v>
      </c>
      <c r="N221" s="74">
        <v>1</v>
      </c>
      <c r="O221" s="74">
        <v>0.95454545454545459</v>
      </c>
      <c r="P221" s="74">
        <v>1</v>
      </c>
      <c r="Q221" s="74">
        <v>1</v>
      </c>
      <c r="R221" s="74">
        <v>0.9285714285714286</v>
      </c>
      <c r="S221" s="74">
        <v>0.9375</v>
      </c>
      <c r="T221" s="74">
        <v>1</v>
      </c>
      <c r="U221" s="74">
        <v>1</v>
      </c>
      <c r="V221" s="74">
        <v>0.97727272727272729</v>
      </c>
      <c r="W221" s="52"/>
      <c r="X221" s="52"/>
      <c r="Y221" s="52"/>
    </row>
    <row r="222" spans="1:25" s="250" customFormat="1" hidden="1" x14ac:dyDescent="0.25">
      <c r="A222" s="55"/>
      <c r="B222" s="58" t="s">
        <v>21</v>
      </c>
      <c r="C222" s="74">
        <v>1</v>
      </c>
      <c r="D222" s="74">
        <v>1</v>
      </c>
      <c r="E222" s="74">
        <v>1</v>
      </c>
      <c r="F222" s="74">
        <v>1</v>
      </c>
      <c r="G222" s="74">
        <v>0.85</v>
      </c>
      <c r="H222" s="74">
        <v>0.96825396825396826</v>
      </c>
      <c r="I222" s="74">
        <v>0.90909090909090906</v>
      </c>
      <c r="J222" s="74">
        <v>1</v>
      </c>
      <c r="K222" s="74">
        <v>1</v>
      </c>
      <c r="L222" s="74">
        <v>0.88888888888888884</v>
      </c>
      <c r="M222" s="74">
        <v>1</v>
      </c>
      <c r="N222" s="74">
        <v>1</v>
      </c>
      <c r="O222" s="74">
        <v>0.88235294117647056</v>
      </c>
      <c r="P222" s="74">
        <v>1</v>
      </c>
      <c r="Q222" s="74">
        <v>1</v>
      </c>
      <c r="R222" s="74">
        <v>1</v>
      </c>
      <c r="S222" s="74">
        <v>0.90909090909090906</v>
      </c>
      <c r="T222" s="74">
        <v>1</v>
      </c>
      <c r="U222" s="74">
        <v>0.66666666666666663</v>
      </c>
      <c r="V222" s="74">
        <v>0.97916666666666663</v>
      </c>
      <c r="W222" s="52"/>
      <c r="X222" s="52"/>
      <c r="Y222" s="52"/>
    </row>
    <row r="223" spans="1:25" s="250" customFormat="1" hidden="1" x14ac:dyDescent="0.25">
      <c r="A223" s="55"/>
      <c r="B223" s="58" t="s">
        <v>22</v>
      </c>
      <c r="C223" s="74">
        <v>1</v>
      </c>
      <c r="D223" s="74">
        <v>1</v>
      </c>
      <c r="E223" s="74">
        <v>1</v>
      </c>
      <c r="F223" s="74">
        <v>1</v>
      </c>
      <c r="G223" s="74">
        <v>0.875</v>
      </c>
      <c r="H223" s="74">
        <v>0.96</v>
      </c>
      <c r="I223" s="74">
        <v>0.83333333333333337</v>
      </c>
      <c r="J223" s="74">
        <v>1</v>
      </c>
      <c r="K223" s="74">
        <v>1</v>
      </c>
      <c r="L223" s="74">
        <v>0.9375</v>
      </c>
      <c r="M223" s="74">
        <v>0.8125</v>
      </c>
      <c r="N223" s="74">
        <v>1</v>
      </c>
      <c r="O223" s="74">
        <v>0.92307692307692313</v>
      </c>
      <c r="P223" s="74">
        <v>1</v>
      </c>
      <c r="Q223" s="74">
        <v>1</v>
      </c>
      <c r="R223" s="74">
        <v>0.92307692307692313</v>
      </c>
      <c r="S223" s="74">
        <v>0.88888888888888884</v>
      </c>
      <c r="T223" s="74">
        <v>0.875</v>
      </c>
      <c r="U223" s="74">
        <v>1</v>
      </c>
      <c r="V223" s="74">
        <v>1</v>
      </c>
      <c r="W223" s="52"/>
      <c r="X223" s="52"/>
      <c r="Y223" s="52"/>
    </row>
    <row r="224" spans="1:25" s="250" customFormat="1" hidden="1" x14ac:dyDescent="0.25">
      <c r="A224" s="61"/>
      <c r="B224" s="60" t="s">
        <v>23</v>
      </c>
      <c r="C224" s="76">
        <v>1</v>
      </c>
      <c r="D224" s="76">
        <v>1</v>
      </c>
      <c r="E224" s="76">
        <v>1</v>
      </c>
      <c r="F224" s="76">
        <v>1</v>
      </c>
      <c r="G224" s="76">
        <v>0.7857142857142857</v>
      </c>
      <c r="H224" s="76">
        <v>0.9786324786324786</v>
      </c>
      <c r="I224" s="76">
        <v>1</v>
      </c>
      <c r="J224" s="76">
        <v>1</v>
      </c>
      <c r="K224" s="76">
        <v>0.9</v>
      </c>
      <c r="L224" s="76">
        <v>1</v>
      </c>
      <c r="M224" s="76">
        <v>1</v>
      </c>
      <c r="N224" s="76">
        <v>1</v>
      </c>
      <c r="O224" s="76">
        <v>1</v>
      </c>
      <c r="P224" s="76">
        <v>1</v>
      </c>
      <c r="Q224" s="76">
        <v>1</v>
      </c>
      <c r="R224" s="74">
        <v>1</v>
      </c>
      <c r="S224" s="74">
        <v>0.9285714285714286</v>
      </c>
      <c r="T224" s="74">
        <v>1</v>
      </c>
      <c r="U224" s="74">
        <v>1</v>
      </c>
      <c r="V224" s="74">
        <v>0.97560975609756095</v>
      </c>
      <c r="W224" s="52"/>
      <c r="X224" s="52"/>
      <c r="Y224" s="52"/>
    </row>
    <row r="225" spans="1:25" s="250" customFormat="1" hidden="1" x14ac:dyDescent="0.25">
      <c r="A225" s="63">
        <v>2019</v>
      </c>
      <c r="B225" s="58" t="s">
        <v>12</v>
      </c>
      <c r="C225" s="74">
        <v>1</v>
      </c>
      <c r="D225" s="74">
        <v>0.8571428571428571</v>
      </c>
      <c r="E225" s="74">
        <v>1</v>
      </c>
      <c r="F225" s="74">
        <v>0.7142857142857143</v>
      </c>
      <c r="G225" s="74">
        <v>1</v>
      </c>
      <c r="H225" s="74">
        <v>0.99507389162561577</v>
      </c>
      <c r="I225" s="74">
        <v>1</v>
      </c>
      <c r="J225" s="74">
        <v>1</v>
      </c>
      <c r="K225" s="74">
        <v>1</v>
      </c>
      <c r="L225" s="74">
        <v>1</v>
      </c>
      <c r="M225" s="74">
        <v>0.88888888888888884</v>
      </c>
      <c r="N225" s="74">
        <v>1</v>
      </c>
      <c r="O225" s="74">
        <v>1</v>
      </c>
      <c r="P225" s="74">
        <v>1</v>
      </c>
      <c r="Q225" s="74">
        <v>0.9375</v>
      </c>
      <c r="R225" s="77">
        <v>0.94117647058823528</v>
      </c>
      <c r="S225" s="77">
        <v>1</v>
      </c>
      <c r="T225" s="77">
        <v>1</v>
      </c>
      <c r="U225" s="77">
        <v>1</v>
      </c>
      <c r="V225" s="77">
        <v>0.94339622641509435</v>
      </c>
      <c r="W225" s="52"/>
      <c r="X225" s="52"/>
      <c r="Y225" s="52"/>
    </row>
    <row r="226" spans="1:25" s="250" customFormat="1" hidden="1" x14ac:dyDescent="0.25">
      <c r="A226" s="57"/>
      <c r="B226" s="58" t="s">
        <v>13</v>
      </c>
      <c r="C226" s="74">
        <v>0.66666666666666663</v>
      </c>
      <c r="D226" s="74">
        <v>0.66666666666666663</v>
      </c>
      <c r="E226" s="74">
        <v>1</v>
      </c>
      <c r="F226" s="74">
        <v>1</v>
      </c>
      <c r="G226" s="74">
        <v>0.9</v>
      </c>
      <c r="H226" s="74">
        <v>0.93513513513513513</v>
      </c>
      <c r="I226" s="74">
        <v>1</v>
      </c>
      <c r="J226" s="74">
        <v>1</v>
      </c>
      <c r="K226" s="74">
        <v>0.66666666666666663</v>
      </c>
      <c r="L226" s="74">
        <v>0.8571428571428571</v>
      </c>
      <c r="M226" s="74">
        <v>1</v>
      </c>
      <c r="N226" s="74">
        <v>1</v>
      </c>
      <c r="O226" s="74">
        <v>1</v>
      </c>
      <c r="P226" s="74">
        <v>0.88888888888888884</v>
      </c>
      <c r="Q226" s="74">
        <v>0.94117647058823528</v>
      </c>
      <c r="R226" s="74">
        <v>0.88888888888888884</v>
      </c>
      <c r="S226" s="74">
        <v>0.875</v>
      </c>
      <c r="T226" s="74">
        <v>0.8571428571428571</v>
      </c>
      <c r="U226" s="74">
        <v>1</v>
      </c>
      <c r="V226" s="74">
        <v>0.87755102040816324</v>
      </c>
      <c r="W226" s="52"/>
      <c r="X226" s="52"/>
      <c r="Y226" s="52"/>
    </row>
    <row r="227" spans="1:25" s="250" customFormat="1" hidden="1" x14ac:dyDescent="0.25">
      <c r="A227" s="57"/>
      <c r="B227" s="58" t="s">
        <v>14</v>
      </c>
      <c r="C227" s="74">
        <v>0.88888888888888884</v>
      </c>
      <c r="D227" s="74">
        <v>0.9</v>
      </c>
      <c r="E227" s="74">
        <v>1</v>
      </c>
      <c r="F227" s="74">
        <v>1</v>
      </c>
      <c r="G227" s="74">
        <v>1</v>
      </c>
      <c r="H227" s="74">
        <v>0.93125000000000002</v>
      </c>
      <c r="I227" s="74">
        <v>1</v>
      </c>
      <c r="J227" s="74">
        <v>1</v>
      </c>
      <c r="K227" s="74">
        <v>0.9</v>
      </c>
      <c r="L227" s="74">
        <v>0.66666666666666663</v>
      </c>
      <c r="M227" s="74">
        <v>0.875</v>
      </c>
      <c r="N227" s="74">
        <v>1</v>
      </c>
      <c r="O227" s="74">
        <v>0.88888888888888884</v>
      </c>
      <c r="P227" s="74">
        <v>0.7857142857142857</v>
      </c>
      <c r="Q227" s="74">
        <v>0.92592592592592593</v>
      </c>
      <c r="R227" s="74">
        <v>0.9375</v>
      </c>
      <c r="S227" s="74">
        <v>0.875</v>
      </c>
      <c r="T227" s="74">
        <v>1</v>
      </c>
      <c r="U227" s="74">
        <v>1</v>
      </c>
      <c r="V227" s="74">
        <v>0.95121951219512191</v>
      </c>
      <c r="W227" s="52"/>
      <c r="X227" s="52"/>
      <c r="Y227" s="52"/>
    </row>
    <row r="228" spans="1:25" s="250" customFormat="1" hidden="1" x14ac:dyDescent="0.25">
      <c r="A228" s="57"/>
      <c r="B228" s="58" t="s">
        <v>15</v>
      </c>
      <c r="C228" s="74">
        <v>1</v>
      </c>
      <c r="D228" s="74">
        <v>1</v>
      </c>
      <c r="E228" s="74">
        <v>1</v>
      </c>
      <c r="F228" s="74">
        <v>0.75</v>
      </c>
      <c r="G228" s="74">
        <v>0.95</v>
      </c>
      <c r="H228" s="74">
        <v>0.97972972972972971</v>
      </c>
      <c r="I228" s="74">
        <v>1</v>
      </c>
      <c r="J228" s="74">
        <v>1</v>
      </c>
      <c r="K228" s="74">
        <v>1</v>
      </c>
      <c r="L228" s="74">
        <v>1</v>
      </c>
      <c r="M228" s="74">
        <v>0.9</v>
      </c>
      <c r="N228" s="74">
        <v>1</v>
      </c>
      <c r="O228" s="74">
        <v>1</v>
      </c>
      <c r="P228" s="74">
        <v>1</v>
      </c>
      <c r="Q228" s="74">
        <v>1</v>
      </c>
      <c r="R228" s="74">
        <v>1</v>
      </c>
      <c r="S228" s="74">
        <v>1</v>
      </c>
      <c r="T228" s="74">
        <v>1</v>
      </c>
      <c r="U228" s="74">
        <v>1</v>
      </c>
      <c r="V228" s="74">
        <v>1</v>
      </c>
      <c r="W228" s="52"/>
      <c r="X228" s="52"/>
      <c r="Y228" s="52"/>
    </row>
    <row r="229" spans="1:25" s="250" customFormat="1" hidden="1" x14ac:dyDescent="0.25">
      <c r="A229" s="57"/>
      <c r="B229" s="58" t="s">
        <v>16</v>
      </c>
      <c r="C229" s="74">
        <v>0.8571428571428571</v>
      </c>
      <c r="D229" s="74">
        <v>1</v>
      </c>
      <c r="E229" s="74">
        <v>1</v>
      </c>
      <c r="F229" s="74">
        <v>1</v>
      </c>
      <c r="G229" s="74">
        <v>1</v>
      </c>
      <c r="H229" s="74">
        <v>1</v>
      </c>
      <c r="I229" s="74">
        <v>0.875</v>
      </c>
      <c r="J229" s="74">
        <v>1</v>
      </c>
      <c r="K229" s="74">
        <v>0.75</v>
      </c>
      <c r="L229" s="74">
        <v>0.7142857142857143</v>
      </c>
      <c r="M229" s="74">
        <v>0.8571428571428571</v>
      </c>
      <c r="N229" s="74">
        <v>0.6</v>
      </c>
      <c r="O229" s="74">
        <v>0.94117647058823528</v>
      </c>
      <c r="P229" s="74">
        <v>0.8</v>
      </c>
      <c r="Q229" s="74">
        <v>0.95454545454545459</v>
      </c>
      <c r="R229" s="74">
        <v>0.8</v>
      </c>
      <c r="S229" s="74">
        <v>1</v>
      </c>
      <c r="T229" s="74">
        <v>1</v>
      </c>
      <c r="U229" s="74">
        <v>1</v>
      </c>
      <c r="V229" s="74">
        <v>0.98</v>
      </c>
      <c r="W229" s="52"/>
      <c r="X229" s="52"/>
      <c r="Y229" s="52"/>
    </row>
    <row r="230" spans="1:25" s="250" customFormat="1" hidden="1" x14ac:dyDescent="0.25">
      <c r="A230" s="57"/>
      <c r="B230" s="58" t="s">
        <v>17</v>
      </c>
      <c r="C230" s="74">
        <v>1</v>
      </c>
      <c r="D230" s="74">
        <v>0.875</v>
      </c>
      <c r="E230" s="74">
        <v>1</v>
      </c>
      <c r="F230" s="74">
        <v>1</v>
      </c>
      <c r="G230" s="74">
        <v>0.9</v>
      </c>
      <c r="H230" s="74">
        <v>0.98404255319148937</v>
      </c>
      <c r="I230" s="74">
        <v>1</v>
      </c>
      <c r="J230" s="74">
        <v>1</v>
      </c>
      <c r="K230" s="74">
        <v>0.5</v>
      </c>
      <c r="L230" s="74">
        <v>0.9285714285714286</v>
      </c>
      <c r="M230" s="74">
        <v>0.90909090909090906</v>
      </c>
      <c r="N230" s="74">
        <v>1</v>
      </c>
      <c r="O230" s="74">
        <v>0.9285714285714286</v>
      </c>
      <c r="P230" s="74">
        <v>1</v>
      </c>
      <c r="Q230" s="74">
        <v>1</v>
      </c>
      <c r="R230" s="74">
        <v>1</v>
      </c>
      <c r="S230" s="74">
        <v>0.9</v>
      </c>
      <c r="T230" s="74">
        <v>1</v>
      </c>
      <c r="U230" s="74">
        <v>0.6</v>
      </c>
      <c r="V230" s="74">
        <v>1</v>
      </c>
      <c r="W230" s="52"/>
      <c r="X230" s="52"/>
      <c r="Y230" s="52"/>
    </row>
    <row r="231" spans="1:25" s="250" customFormat="1" hidden="1" x14ac:dyDescent="0.25">
      <c r="A231" s="57"/>
      <c r="B231" s="58" t="s">
        <v>18</v>
      </c>
      <c r="C231" s="74">
        <v>0.5</v>
      </c>
      <c r="D231" s="74">
        <v>1</v>
      </c>
      <c r="E231" s="74">
        <v>1</v>
      </c>
      <c r="F231" s="74">
        <v>0.6</v>
      </c>
      <c r="G231" s="74">
        <v>0.91666666666666663</v>
      </c>
      <c r="H231" s="74">
        <v>0.97938144329896903</v>
      </c>
      <c r="I231" s="74">
        <v>0.83333333333333337</v>
      </c>
      <c r="J231" s="74">
        <v>1</v>
      </c>
      <c r="K231" s="74">
        <v>0.9</v>
      </c>
      <c r="L231" s="74">
        <v>0.8571428571428571</v>
      </c>
      <c r="M231" s="74">
        <v>0.81818181818181823</v>
      </c>
      <c r="N231" s="74">
        <v>1</v>
      </c>
      <c r="O231" s="74">
        <v>0.95238095238095233</v>
      </c>
      <c r="P231" s="74">
        <v>1</v>
      </c>
      <c r="Q231" s="74">
        <v>1</v>
      </c>
      <c r="R231" s="74">
        <v>0.90909090909090906</v>
      </c>
      <c r="S231" s="74">
        <v>0.875</v>
      </c>
      <c r="T231" s="74">
        <v>0.8</v>
      </c>
      <c r="U231" s="74">
        <v>1</v>
      </c>
      <c r="V231" s="74">
        <v>1</v>
      </c>
      <c r="W231" s="52"/>
      <c r="X231" s="52"/>
      <c r="Y231" s="52"/>
    </row>
    <row r="232" spans="1:25" s="250" customFormat="1" hidden="1" x14ac:dyDescent="0.25">
      <c r="A232" s="62"/>
      <c r="B232" s="58" t="s">
        <v>19</v>
      </c>
      <c r="C232" s="74">
        <v>0.75</v>
      </c>
      <c r="D232" s="74">
        <v>0.88888888888888884</v>
      </c>
      <c r="E232" s="74"/>
      <c r="F232" s="74">
        <v>1</v>
      </c>
      <c r="G232" s="74">
        <v>0.92307692307692313</v>
      </c>
      <c r="H232" s="74">
        <v>0.97560975609756095</v>
      </c>
      <c r="I232" s="74">
        <v>0.8571428571428571</v>
      </c>
      <c r="J232" s="74">
        <v>1</v>
      </c>
      <c r="K232" s="74">
        <v>1</v>
      </c>
      <c r="L232" s="74">
        <v>0.8</v>
      </c>
      <c r="M232" s="74">
        <v>1</v>
      </c>
      <c r="N232" s="74">
        <v>0.8</v>
      </c>
      <c r="O232" s="74">
        <v>1</v>
      </c>
      <c r="P232" s="74">
        <v>1</v>
      </c>
      <c r="Q232" s="74">
        <v>1</v>
      </c>
      <c r="R232" s="74">
        <v>0.91666666666666663</v>
      </c>
      <c r="S232" s="74">
        <v>0.875</v>
      </c>
      <c r="T232" s="74">
        <v>1</v>
      </c>
      <c r="U232" s="74">
        <v>0.66666666666666663</v>
      </c>
      <c r="V232" s="74">
        <v>0.9850746268656716</v>
      </c>
      <c r="W232" s="52"/>
      <c r="X232" s="52"/>
      <c r="Y232" s="52"/>
    </row>
    <row r="233" spans="1:25" s="250" customFormat="1" hidden="1" x14ac:dyDescent="0.25">
      <c r="A233" s="55"/>
      <c r="B233" s="58" t="s">
        <v>20</v>
      </c>
      <c r="C233" s="74">
        <v>1</v>
      </c>
      <c r="D233" s="74">
        <v>1</v>
      </c>
      <c r="E233" s="74">
        <v>1</v>
      </c>
      <c r="F233" s="74">
        <v>1</v>
      </c>
      <c r="G233" s="74">
        <v>0.91666666666666663</v>
      </c>
      <c r="H233" s="74">
        <v>0.98709677419354835</v>
      </c>
      <c r="I233" s="74">
        <v>1</v>
      </c>
      <c r="J233" s="74">
        <v>1</v>
      </c>
      <c r="K233" s="74">
        <v>1</v>
      </c>
      <c r="L233" s="74">
        <v>0.90909090909090906</v>
      </c>
      <c r="M233" s="74">
        <v>1</v>
      </c>
      <c r="N233" s="74">
        <v>1</v>
      </c>
      <c r="O233" s="74">
        <v>0.83333333333333337</v>
      </c>
      <c r="P233" s="74">
        <v>0.875</v>
      </c>
      <c r="Q233" s="74">
        <v>0.95238095238095233</v>
      </c>
      <c r="R233" s="74">
        <v>1</v>
      </c>
      <c r="S233" s="74">
        <v>0.90909090909090906</v>
      </c>
      <c r="T233" s="74">
        <v>1</v>
      </c>
      <c r="U233" s="74">
        <v>1</v>
      </c>
      <c r="V233" s="74">
        <v>1</v>
      </c>
      <c r="W233" s="52"/>
      <c r="X233" s="52"/>
      <c r="Y233" s="52"/>
    </row>
    <row r="234" spans="1:25" s="250" customFormat="1" hidden="1" x14ac:dyDescent="0.25">
      <c r="A234" s="55"/>
      <c r="B234" s="58" t="s">
        <v>21</v>
      </c>
      <c r="C234" s="74">
        <v>1</v>
      </c>
      <c r="D234" s="74">
        <v>1</v>
      </c>
      <c r="E234" s="74">
        <v>0.75</v>
      </c>
      <c r="F234" s="74">
        <v>1</v>
      </c>
      <c r="G234" s="74">
        <v>0.95454545454545459</v>
      </c>
      <c r="H234" s="74">
        <v>0.98265895953757221</v>
      </c>
      <c r="I234" s="74">
        <v>0.83333333333333337</v>
      </c>
      <c r="J234" s="74">
        <v>1</v>
      </c>
      <c r="K234" s="74">
        <v>1</v>
      </c>
      <c r="L234" s="74">
        <v>0.88888888888888884</v>
      </c>
      <c r="M234" s="74">
        <v>0.83333333333333337</v>
      </c>
      <c r="N234" s="74">
        <v>1</v>
      </c>
      <c r="O234" s="74">
        <v>0.91666666666666663</v>
      </c>
      <c r="P234" s="74">
        <v>1</v>
      </c>
      <c r="Q234" s="74">
        <v>1</v>
      </c>
      <c r="R234" s="74">
        <v>0.75</v>
      </c>
      <c r="S234" s="74">
        <v>0.8571428571428571</v>
      </c>
      <c r="T234" s="74">
        <v>1</v>
      </c>
      <c r="U234" s="74">
        <v>1</v>
      </c>
      <c r="V234" s="74">
        <v>1</v>
      </c>
      <c r="W234" s="52"/>
      <c r="X234" s="52"/>
      <c r="Y234" s="52"/>
    </row>
    <row r="235" spans="1:25" s="250" customFormat="1" hidden="1" x14ac:dyDescent="0.25">
      <c r="A235" s="55"/>
      <c r="B235" s="58" t="s">
        <v>22</v>
      </c>
      <c r="C235" s="74">
        <v>1</v>
      </c>
      <c r="D235" s="74">
        <v>1</v>
      </c>
      <c r="E235" s="74">
        <v>1</v>
      </c>
      <c r="F235" s="74">
        <v>1</v>
      </c>
      <c r="G235" s="74">
        <v>1</v>
      </c>
      <c r="H235" s="74">
        <v>0.98692810457516345</v>
      </c>
      <c r="I235" s="74">
        <v>1</v>
      </c>
      <c r="J235" s="74">
        <v>0.92307692307692313</v>
      </c>
      <c r="K235" s="74">
        <v>1</v>
      </c>
      <c r="L235" s="74">
        <v>0.7857142857142857</v>
      </c>
      <c r="M235" s="74">
        <v>1</v>
      </c>
      <c r="N235" s="74">
        <v>1</v>
      </c>
      <c r="O235" s="74">
        <v>0.94444444444444442</v>
      </c>
      <c r="P235" s="74">
        <v>1</v>
      </c>
      <c r="Q235" s="74">
        <v>1</v>
      </c>
      <c r="R235" s="74">
        <v>1</v>
      </c>
      <c r="S235" s="74">
        <v>0.88888888888888884</v>
      </c>
      <c r="T235" s="74">
        <v>1</v>
      </c>
      <c r="U235" s="74">
        <v>0.8</v>
      </c>
      <c r="V235" s="74">
        <v>1</v>
      </c>
      <c r="W235" s="52"/>
      <c r="X235" s="52"/>
      <c r="Y235" s="52"/>
    </row>
    <row r="236" spans="1:25" s="250" customFormat="1" hidden="1" x14ac:dyDescent="0.25">
      <c r="A236" s="61"/>
      <c r="B236" s="60" t="s">
        <v>23</v>
      </c>
      <c r="C236" s="76">
        <v>1</v>
      </c>
      <c r="D236" s="76">
        <v>1</v>
      </c>
      <c r="E236" s="76">
        <v>1</v>
      </c>
      <c r="F236" s="76">
        <v>0</v>
      </c>
      <c r="G236" s="76">
        <v>0.94736842105263153</v>
      </c>
      <c r="H236" s="76">
        <v>0.96517412935323388</v>
      </c>
      <c r="I236" s="76">
        <v>0.8571428571428571</v>
      </c>
      <c r="J236" s="76">
        <v>1</v>
      </c>
      <c r="K236" s="76">
        <v>1</v>
      </c>
      <c r="L236" s="76">
        <v>1</v>
      </c>
      <c r="M236" s="76">
        <v>1</v>
      </c>
      <c r="N236" s="76">
        <v>1</v>
      </c>
      <c r="O236" s="76">
        <v>0.95</v>
      </c>
      <c r="P236" s="76">
        <v>1</v>
      </c>
      <c r="Q236" s="76">
        <v>1</v>
      </c>
      <c r="R236" s="76">
        <v>1</v>
      </c>
      <c r="S236" s="76">
        <v>0.8</v>
      </c>
      <c r="T236" s="76">
        <v>1</v>
      </c>
      <c r="U236" s="76">
        <v>0.8</v>
      </c>
      <c r="V236" s="76">
        <v>1</v>
      </c>
      <c r="W236" s="52"/>
      <c r="X236" s="52"/>
      <c r="Y236" s="52"/>
    </row>
    <row r="237" spans="1:25" s="250" customFormat="1" x14ac:dyDescent="0.25">
      <c r="A237" s="63">
        <v>2020</v>
      </c>
      <c r="B237" s="58" t="s">
        <v>12</v>
      </c>
      <c r="C237" s="225">
        <v>1</v>
      </c>
      <c r="D237" s="225">
        <v>1</v>
      </c>
      <c r="E237" s="225">
        <v>1</v>
      </c>
      <c r="F237" s="225">
        <v>0.8</v>
      </c>
      <c r="G237" s="225">
        <v>0.9</v>
      </c>
      <c r="H237" s="225">
        <v>0.98907103825136611</v>
      </c>
      <c r="I237" s="225">
        <v>1</v>
      </c>
      <c r="J237" s="225">
        <v>1</v>
      </c>
      <c r="K237" s="225">
        <v>0.77777777777777779</v>
      </c>
      <c r="L237" s="225">
        <v>0.90909090909090906</v>
      </c>
      <c r="M237" s="225">
        <v>1</v>
      </c>
      <c r="N237" s="225">
        <v>0.75</v>
      </c>
      <c r="O237" s="225">
        <v>0.90909090909090906</v>
      </c>
      <c r="P237" s="225">
        <v>0.8571428571428571</v>
      </c>
      <c r="Q237" s="225">
        <v>1</v>
      </c>
      <c r="R237" s="74">
        <v>0.8666666666666667</v>
      </c>
      <c r="S237" s="74">
        <v>0.92307692307692313</v>
      </c>
      <c r="T237" s="74">
        <v>1</v>
      </c>
      <c r="U237" s="74">
        <v>1</v>
      </c>
      <c r="V237" s="74">
        <v>0.97560975609756095</v>
      </c>
      <c r="W237" s="52"/>
      <c r="X237" s="52"/>
      <c r="Y237" s="52"/>
    </row>
    <row r="238" spans="1:25" s="250" customFormat="1" x14ac:dyDescent="0.25">
      <c r="A238" s="55"/>
      <c r="B238" s="58" t="s">
        <v>13</v>
      </c>
      <c r="C238" s="225">
        <v>1</v>
      </c>
      <c r="D238" s="225">
        <v>1</v>
      </c>
      <c r="E238" s="225">
        <v>1</v>
      </c>
      <c r="F238" s="225">
        <v>1</v>
      </c>
      <c r="G238" s="225">
        <v>0.8571428571428571</v>
      </c>
      <c r="H238" s="225">
        <v>0.99350649350649356</v>
      </c>
      <c r="I238" s="225">
        <v>0.66666666666666663</v>
      </c>
      <c r="J238" s="225">
        <v>1</v>
      </c>
      <c r="K238" s="225">
        <v>1</v>
      </c>
      <c r="L238" s="225">
        <v>1</v>
      </c>
      <c r="M238" s="225">
        <v>0.88888888888888884</v>
      </c>
      <c r="N238" s="225">
        <v>1</v>
      </c>
      <c r="O238" s="225">
        <v>0.94736842105263153</v>
      </c>
      <c r="P238" s="225">
        <v>1</v>
      </c>
      <c r="Q238" s="225">
        <v>1</v>
      </c>
      <c r="R238" s="74">
        <v>1</v>
      </c>
      <c r="S238" s="74">
        <v>1</v>
      </c>
      <c r="T238" s="74">
        <v>0.77777777777777779</v>
      </c>
      <c r="U238" s="74">
        <v>1</v>
      </c>
      <c r="V238" s="74">
        <v>1</v>
      </c>
      <c r="W238" s="52"/>
      <c r="X238" s="52"/>
      <c r="Y238" s="52"/>
    </row>
    <row r="239" spans="1:25" s="250" customFormat="1" x14ac:dyDescent="0.25">
      <c r="A239" s="55"/>
      <c r="B239" s="58" t="s">
        <v>14</v>
      </c>
      <c r="C239" s="225">
        <v>1</v>
      </c>
      <c r="D239" s="225">
        <v>1</v>
      </c>
      <c r="E239" s="225">
        <v>1</v>
      </c>
      <c r="F239" s="225">
        <v>1</v>
      </c>
      <c r="G239" s="225">
        <v>0.9375</v>
      </c>
      <c r="H239" s="225">
        <v>0.99358974358974361</v>
      </c>
      <c r="I239" s="225">
        <v>0.66666666666666663</v>
      </c>
      <c r="J239" s="225">
        <v>1</v>
      </c>
      <c r="K239" s="225">
        <v>1</v>
      </c>
      <c r="L239" s="225">
        <v>1</v>
      </c>
      <c r="M239" s="225">
        <v>1</v>
      </c>
      <c r="N239" s="225">
        <v>1</v>
      </c>
      <c r="O239" s="225">
        <v>0.92307692307692313</v>
      </c>
      <c r="P239" s="225">
        <v>0.90909090909090906</v>
      </c>
      <c r="Q239" s="225">
        <v>0.97222222222222221</v>
      </c>
      <c r="R239" s="74">
        <v>1</v>
      </c>
      <c r="S239" s="74">
        <v>1</v>
      </c>
      <c r="T239" s="74">
        <v>1</v>
      </c>
      <c r="U239" s="74">
        <v>1</v>
      </c>
      <c r="V239" s="74">
        <v>0.97435897435897434</v>
      </c>
      <c r="W239" s="52"/>
      <c r="X239" s="52"/>
      <c r="Y239" s="52"/>
    </row>
    <row r="240" spans="1:25" s="250" customFormat="1" x14ac:dyDescent="0.25">
      <c r="A240" s="55"/>
      <c r="B240" s="58" t="s">
        <v>15</v>
      </c>
      <c r="C240" s="225">
        <v>1</v>
      </c>
      <c r="D240" s="225">
        <v>1</v>
      </c>
      <c r="E240" s="225">
        <v>1</v>
      </c>
      <c r="F240" s="225">
        <v>1</v>
      </c>
      <c r="G240" s="225">
        <v>1</v>
      </c>
      <c r="H240" s="225">
        <v>0.98245614035087714</v>
      </c>
      <c r="I240" s="225">
        <v>1</v>
      </c>
      <c r="J240" s="225">
        <v>1</v>
      </c>
      <c r="K240" s="225">
        <v>1</v>
      </c>
      <c r="L240" s="225">
        <v>1</v>
      </c>
      <c r="M240" s="225">
        <v>0.8571428571428571</v>
      </c>
      <c r="N240" s="225">
        <v>1</v>
      </c>
      <c r="O240" s="225">
        <v>1</v>
      </c>
      <c r="P240" s="225">
        <v>1</v>
      </c>
      <c r="Q240" s="225">
        <v>1</v>
      </c>
      <c r="R240" s="74">
        <v>0.88888888888888884</v>
      </c>
      <c r="S240" s="74">
        <v>1</v>
      </c>
      <c r="T240" s="74">
        <v>1</v>
      </c>
      <c r="U240" s="74">
        <v>1</v>
      </c>
      <c r="V240" s="74">
        <v>1</v>
      </c>
      <c r="W240" s="52"/>
      <c r="X240" s="52"/>
      <c r="Y240" s="52"/>
    </row>
    <row r="241" spans="1:25" s="250" customFormat="1" x14ac:dyDescent="0.25">
      <c r="A241" s="55"/>
      <c r="B241" s="58" t="s">
        <v>16</v>
      </c>
      <c r="C241" s="225">
        <v>0.75</v>
      </c>
      <c r="D241" s="225">
        <v>1</v>
      </c>
      <c r="E241" s="225">
        <v>1</v>
      </c>
      <c r="F241" s="225">
        <v>1</v>
      </c>
      <c r="G241" s="225">
        <v>0.9285714285714286</v>
      </c>
      <c r="H241" s="225">
        <v>0.96794871794871795</v>
      </c>
      <c r="I241" s="225">
        <v>0.7142857142857143</v>
      </c>
      <c r="J241" s="225">
        <v>1</v>
      </c>
      <c r="K241" s="225">
        <v>1</v>
      </c>
      <c r="L241" s="225">
        <v>1</v>
      </c>
      <c r="M241" s="225">
        <v>1</v>
      </c>
      <c r="N241" s="225">
        <v>1</v>
      </c>
      <c r="O241" s="225">
        <v>1</v>
      </c>
      <c r="P241" s="225">
        <v>0.66666666666666663</v>
      </c>
      <c r="Q241" s="225">
        <v>0.9642857142857143</v>
      </c>
      <c r="R241" s="74">
        <v>1</v>
      </c>
      <c r="S241" s="74">
        <v>1</v>
      </c>
      <c r="T241" s="74">
        <v>0.83333333333333337</v>
      </c>
      <c r="U241" s="74">
        <v>0.8571428571428571</v>
      </c>
      <c r="V241" s="74">
        <v>0.94444444444444442</v>
      </c>
      <c r="W241" s="52"/>
      <c r="X241" s="52"/>
      <c r="Y241" s="52"/>
    </row>
    <row r="242" spans="1:25" s="250" customFormat="1" x14ac:dyDescent="0.25">
      <c r="A242" s="55"/>
      <c r="B242" s="58" t="s">
        <v>17</v>
      </c>
      <c r="C242" s="225">
        <v>1</v>
      </c>
      <c r="D242" s="225">
        <v>0.88888888888888884</v>
      </c>
      <c r="E242" s="225">
        <v>1</v>
      </c>
      <c r="F242" s="225">
        <v>1</v>
      </c>
      <c r="G242" s="225">
        <v>1</v>
      </c>
      <c r="H242" s="225">
        <v>1</v>
      </c>
      <c r="I242" s="225">
        <v>0.8571428571428571</v>
      </c>
      <c r="J242" s="225">
        <v>1</v>
      </c>
      <c r="K242" s="225">
        <v>1</v>
      </c>
      <c r="L242" s="225">
        <v>1</v>
      </c>
      <c r="M242" s="225">
        <v>1</v>
      </c>
      <c r="N242" s="225">
        <v>1</v>
      </c>
      <c r="O242" s="225">
        <v>1</v>
      </c>
      <c r="P242" s="225">
        <v>1</v>
      </c>
      <c r="Q242" s="225">
        <v>1</v>
      </c>
      <c r="R242" s="74">
        <v>1</v>
      </c>
      <c r="S242" s="74">
        <v>1</v>
      </c>
      <c r="T242" s="74">
        <v>1</v>
      </c>
      <c r="U242" s="74">
        <v>0.66666666666666663</v>
      </c>
      <c r="V242" s="74">
        <v>0.97297297297297303</v>
      </c>
      <c r="W242" s="52"/>
      <c r="X242" s="52"/>
      <c r="Y242" s="52"/>
    </row>
    <row r="243" spans="1:25" s="250" customFormat="1" x14ac:dyDescent="0.25">
      <c r="A243" s="55"/>
      <c r="B243" s="58" t="s">
        <v>18</v>
      </c>
      <c r="C243" s="225">
        <v>1</v>
      </c>
      <c r="D243" s="225">
        <v>1</v>
      </c>
      <c r="E243" s="225">
        <v>1</v>
      </c>
      <c r="F243" s="225">
        <v>0.75</v>
      </c>
      <c r="G243" s="225">
        <v>0.9375</v>
      </c>
      <c r="H243" s="225">
        <v>0.98901098901098905</v>
      </c>
      <c r="I243" s="225">
        <v>1</v>
      </c>
      <c r="J243" s="225">
        <v>0.875</v>
      </c>
      <c r="K243" s="225">
        <v>0.9</v>
      </c>
      <c r="L243" s="225">
        <v>1</v>
      </c>
      <c r="M243" s="225">
        <v>0.9</v>
      </c>
      <c r="N243" s="225">
        <v>1</v>
      </c>
      <c r="O243" s="225">
        <v>1</v>
      </c>
      <c r="P243" s="225">
        <v>1</v>
      </c>
      <c r="Q243" s="225">
        <v>0.97142857142857142</v>
      </c>
      <c r="R243" s="74">
        <v>1</v>
      </c>
      <c r="S243" s="74">
        <v>0.9</v>
      </c>
      <c r="T243" s="74">
        <v>1</v>
      </c>
      <c r="U243" s="74">
        <v>0.8571428571428571</v>
      </c>
      <c r="V243" s="74">
        <v>0.97142857142857142</v>
      </c>
      <c r="W243" s="52"/>
      <c r="X243" s="52"/>
      <c r="Y243" s="52"/>
    </row>
    <row r="244" spans="1:25" s="250" customFormat="1" x14ac:dyDescent="0.25">
      <c r="A244" s="55"/>
      <c r="B244" s="58" t="s">
        <v>19</v>
      </c>
      <c r="C244" s="225">
        <v>0.8</v>
      </c>
      <c r="D244" s="225">
        <v>1</v>
      </c>
      <c r="E244" s="225">
        <v>1</v>
      </c>
      <c r="F244" s="225">
        <v>0.5</v>
      </c>
      <c r="G244" s="225">
        <v>0.9285714285714286</v>
      </c>
      <c r="H244" s="225">
        <v>0.98809523809523814</v>
      </c>
      <c r="I244" s="225">
        <v>0.66666666666666663</v>
      </c>
      <c r="J244" s="225">
        <v>1</v>
      </c>
      <c r="K244" s="225">
        <v>0.8571428571428571</v>
      </c>
      <c r="L244" s="225">
        <v>0.88888888888888884</v>
      </c>
      <c r="M244" s="225">
        <v>0.90909090909090906</v>
      </c>
      <c r="N244" s="225">
        <v>0.75</v>
      </c>
      <c r="O244" s="225">
        <v>0.90909090909090906</v>
      </c>
      <c r="P244" s="225">
        <v>1</v>
      </c>
      <c r="Q244" s="225">
        <v>1</v>
      </c>
      <c r="R244" s="74">
        <v>1</v>
      </c>
      <c r="S244" s="74">
        <v>0.83333333333333337</v>
      </c>
      <c r="T244" s="74">
        <v>1</v>
      </c>
      <c r="U244" s="74">
        <v>1</v>
      </c>
      <c r="V244" s="74">
        <v>0.97499999999999998</v>
      </c>
      <c r="W244" s="52"/>
      <c r="X244" s="52"/>
      <c r="Y244" s="52"/>
    </row>
    <row r="245" spans="1:25" s="250" customFormat="1" x14ac:dyDescent="0.25">
      <c r="A245" s="55"/>
      <c r="B245" s="58" t="s">
        <v>20</v>
      </c>
      <c r="C245" s="225">
        <v>1</v>
      </c>
      <c r="D245" s="225">
        <v>0.7857142857142857</v>
      </c>
      <c r="E245" s="225">
        <v>1</v>
      </c>
      <c r="F245" s="225">
        <v>1</v>
      </c>
      <c r="G245" s="225">
        <v>0.92307692307692313</v>
      </c>
      <c r="H245" s="225">
        <v>0.97814207650273222</v>
      </c>
      <c r="I245" s="225">
        <v>1</v>
      </c>
      <c r="J245" s="225">
        <v>1</v>
      </c>
      <c r="K245" s="225">
        <v>0.66666666666666663</v>
      </c>
      <c r="L245" s="225">
        <v>1</v>
      </c>
      <c r="M245" s="225">
        <v>0.75</v>
      </c>
      <c r="N245" s="225">
        <v>1</v>
      </c>
      <c r="O245" s="225">
        <v>0.9</v>
      </c>
      <c r="P245" s="225">
        <v>1</v>
      </c>
      <c r="Q245" s="225">
        <v>0.94736842105263153</v>
      </c>
      <c r="R245" s="74">
        <v>0.77777777777777779</v>
      </c>
      <c r="S245" s="74">
        <v>0.875</v>
      </c>
      <c r="T245" s="74">
        <v>1</v>
      </c>
      <c r="U245" s="74">
        <v>0.8571428571428571</v>
      </c>
      <c r="V245" s="74">
        <v>1</v>
      </c>
      <c r="W245" s="52"/>
      <c r="X245" s="52"/>
      <c r="Y245" s="52"/>
    </row>
    <row r="246" spans="1:25" s="250" customFormat="1" x14ac:dyDescent="0.25">
      <c r="A246" s="55"/>
      <c r="B246" s="58" t="s">
        <v>21</v>
      </c>
      <c r="C246" s="225">
        <v>1</v>
      </c>
      <c r="D246" s="225">
        <v>0.92307692307692313</v>
      </c>
      <c r="E246" s="225">
        <v>1</v>
      </c>
      <c r="F246" s="225">
        <v>1</v>
      </c>
      <c r="G246" s="225">
        <v>0.95652173913043481</v>
      </c>
      <c r="H246" s="225">
        <v>0.98360655737704916</v>
      </c>
      <c r="I246" s="225">
        <v>1</v>
      </c>
      <c r="J246" s="225">
        <v>1</v>
      </c>
      <c r="K246" s="225">
        <v>1</v>
      </c>
      <c r="L246" s="225">
        <v>0.89473684210526316</v>
      </c>
      <c r="M246" s="225">
        <v>0.88888888888888884</v>
      </c>
      <c r="N246" s="225">
        <v>0.66666666666666663</v>
      </c>
      <c r="O246" s="225">
        <v>0.8571428571428571</v>
      </c>
      <c r="P246" s="225">
        <v>1</v>
      </c>
      <c r="Q246" s="225">
        <v>1</v>
      </c>
      <c r="R246" s="74">
        <v>0.84615384615384615</v>
      </c>
      <c r="S246" s="74">
        <v>0.88888888888888884</v>
      </c>
      <c r="T246" s="74">
        <v>0.66666666666666663</v>
      </c>
      <c r="U246" s="74">
        <v>1</v>
      </c>
      <c r="V246" s="74">
        <v>1</v>
      </c>
      <c r="W246" s="52"/>
      <c r="X246" s="52"/>
      <c r="Y246" s="52"/>
    </row>
    <row r="247" spans="1:25" s="250" customFormat="1" x14ac:dyDescent="0.25">
      <c r="A247" s="55"/>
      <c r="B247" s="58" t="s">
        <v>22</v>
      </c>
      <c r="C247" s="225">
        <v>0.875</v>
      </c>
      <c r="D247" s="225">
        <v>1</v>
      </c>
      <c r="E247" s="225">
        <v>1</v>
      </c>
      <c r="F247" s="225">
        <v>0.5</v>
      </c>
      <c r="G247" s="225">
        <v>0.90909090909090906</v>
      </c>
      <c r="H247" s="225">
        <v>1</v>
      </c>
      <c r="I247" s="225">
        <v>1</v>
      </c>
      <c r="J247" s="225">
        <v>1</v>
      </c>
      <c r="K247" s="225">
        <v>1</v>
      </c>
      <c r="L247" s="225">
        <v>0.90909090909090906</v>
      </c>
      <c r="M247" s="225">
        <v>1</v>
      </c>
      <c r="N247" s="225">
        <v>0</v>
      </c>
      <c r="O247" s="225">
        <v>0.875</v>
      </c>
      <c r="P247" s="225">
        <v>1</v>
      </c>
      <c r="Q247" s="225">
        <v>1</v>
      </c>
      <c r="R247" s="74">
        <v>1</v>
      </c>
      <c r="S247" s="74">
        <v>1</v>
      </c>
      <c r="T247" s="74">
        <v>0.83333333333333337</v>
      </c>
      <c r="U247" s="74">
        <v>1</v>
      </c>
      <c r="V247" s="74">
        <v>0.96296296296296291</v>
      </c>
      <c r="W247" s="52"/>
      <c r="X247" s="52"/>
      <c r="Y247" s="52"/>
    </row>
    <row r="248" spans="1:25" s="250" customFormat="1" x14ac:dyDescent="0.25">
      <c r="A248" s="61"/>
      <c r="B248" s="60" t="s">
        <v>23</v>
      </c>
      <c r="C248" s="76">
        <v>1</v>
      </c>
      <c r="D248" s="76">
        <v>0.8571428571428571</v>
      </c>
      <c r="E248" s="76">
        <v>1</v>
      </c>
      <c r="F248" s="76">
        <v>1</v>
      </c>
      <c r="G248" s="76">
        <v>0.9</v>
      </c>
      <c r="H248" s="76">
        <v>0.97790055248618779</v>
      </c>
      <c r="I248" s="76">
        <v>0.4</v>
      </c>
      <c r="J248" s="76">
        <v>1</v>
      </c>
      <c r="K248" s="76">
        <v>0.83333333333333337</v>
      </c>
      <c r="L248" s="76">
        <v>0.92307692307692313</v>
      </c>
      <c r="M248" s="76">
        <v>0.9</v>
      </c>
      <c r="N248" s="76">
        <v>1</v>
      </c>
      <c r="O248" s="76">
        <v>1</v>
      </c>
      <c r="P248" s="76">
        <v>0.5714285714285714</v>
      </c>
      <c r="Q248" s="76">
        <v>0.94736842105263153</v>
      </c>
      <c r="R248" s="76">
        <v>1</v>
      </c>
      <c r="S248" s="76">
        <v>1</v>
      </c>
      <c r="T248" s="76">
        <v>0.83333333333333337</v>
      </c>
      <c r="U248" s="76">
        <v>0</v>
      </c>
      <c r="V248" s="76">
        <v>1</v>
      </c>
      <c r="W248" s="52"/>
      <c r="X248" s="52"/>
      <c r="Y248" s="52"/>
    </row>
    <row r="249" spans="1:25" s="256" customFormat="1" x14ac:dyDescent="0.25">
      <c r="A249" s="63">
        <v>2021</v>
      </c>
      <c r="B249" s="58" t="s">
        <v>12</v>
      </c>
      <c r="C249" s="225">
        <v>1</v>
      </c>
      <c r="D249" s="225">
        <v>1</v>
      </c>
      <c r="E249" s="225">
        <v>1</v>
      </c>
      <c r="F249" s="225">
        <v>0.6</v>
      </c>
      <c r="G249" s="225">
        <v>0.78947368421052633</v>
      </c>
      <c r="H249" s="225">
        <v>0.98170731707317072</v>
      </c>
      <c r="I249" s="225">
        <v>1</v>
      </c>
      <c r="J249" s="225">
        <v>1</v>
      </c>
      <c r="K249" s="225">
        <v>1</v>
      </c>
      <c r="L249" s="225">
        <v>1</v>
      </c>
      <c r="M249" s="225">
        <v>0.8</v>
      </c>
      <c r="N249" s="225">
        <v>1</v>
      </c>
      <c r="O249" s="225">
        <v>0.92307692307692313</v>
      </c>
      <c r="P249" s="225">
        <v>1</v>
      </c>
      <c r="Q249" s="225">
        <v>0.95652173913043481</v>
      </c>
      <c r="R249" s="74">
        <v>1</v>
      </c>
      <c r="S249" s="74">
        <v>1</v>
      </c>
      <c r="T249" s="74">
        <v>1</v>
      </c>
      <c r="U249" s="74">
        <v>1</v>
      </c>
      <c r="V249" s="74">
        <v>1</v>
      </c>
      <c r="W249" s="52"/>
      <c r="X249" s="52"/>
      <c r="Y249" s="52"/>
    </row>
    <row r="250" spans="1:25" s="256" customFormat="1" x14ac:dyDescent="0.25">
      <c r="A250" s="55"/>
      <c r="B250" s="58" t="s">
        <v>13</v>
      </c>
      <c r="C250" s="225">
        <v>1</v>
      </c>
      <c r="D250" s="225">
        <v>1</v>
      </c>
      <c r="E250" s="225">
        <v>1</v>
      </c>
      <c r="F250" s="225">
        <v>1</v>
      </c>
      <c r="G250" s="225">
        <v>0.90909090909090906</v>
      </c>
      <c r="H250" s="225">
        <v>0.98089171974522293</v>
      </c>
      <c r="I250" s="225">
        <v>1</v>
      </c>
      <c r="J250" s="225">
        <v>1</v>
      </c>
      <c r="K250" s="225">
        <v>1</v>
      </c>
      <c r="L250" s="225">
        <v>1</v>
      </c>
      <c r="M250" s="225">
        <v>1</v>
      </c>
      <c r="N250" s="225">
        <v>1</v>
      </c>
      <c r="O250" s="225">
        <v>0.88888888888888884</v>
      </c>
      <c r="P250" s="225">
        <v>0.84615384615384615</v>
      </c>
      <c r="Q250" s="225">
        <v>1</v>
      </c>
      <c r="R250" s="74">
        <v>0.75</v>
      </c>
      <c r="S250" s="74">
        <v>1</v>
      </c>
      <c r="T250" s="74">
        <v>1</v>
      </c>
      <c r="U250" s="74">
        <v>1</v>
      </c>
      <c r="V250" s="74">
        <v>1</v>
      </c>
      <c r="W250" s="52"/>
      <c r="X250" s="52"/>
      <c r="Y250" s="52"/>
    </row>
    <row r="251" spans="1:25" s="256" customFormat="1" x14ac:dyDescent="0.25">
      <c r="A251" s="55"/>
      <c r="B251" s="58" t="s">
        <v>14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74"/>
      <c r="S251" s="74"/>
      <c r="T251" s="74"/>
      <c r="U251" s="74"/>
      <c r="V251" s="74"/>
      <c r="W251" s="52"/>
      <c r="X251" s="52"/>
      <c r="Y251" s="52"/>
    </row>
    <row r="252" spans="1:25" s="256" customFormat="1" x14ac:dyDescent="0.25">
      <c r="A252" s="55"/>
      <c r="B252" s="58" t="s">
        <v>15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74"/>
      <c r="S252" s="74"/>
      <c r="T252" s="74"/>
      <c r="U252" s="74"/>
      <c r="V252" s="74"/>
      <c r="W252" s="52"/>
      <c r="X252" s="52"/>
      <c r="Y252" s="52"/>
    </row>
    <row r="253" spans="1:25" s="256" customFormat="1" x14ac:dyDescent="0.25">
      <c r="A253" s="55"/>
      <c r="B253" s="58" t="s">
        <v>16</v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74"/>
      <c r="S253" s="74"/>
      <c r="T253" s="74"/>
      <c r="U253" s="74"/>
      <c r="V253" s="74"/>
      <c r="W253" s="52"/>
      <c r="X253" s="52"/>
      <c r="Y253" s="52"/>
    </row>
    <row r="254" spans="1:25" s="256" customFormat="1" x14ac:dyDescent="0.25">
      <c r="A254" s="55"/>
      <c r="B254" s="58" t="s">
        <v>17</v>
      </c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74"/>
      <c r="S254" s="74"/>
      <c r="T254" s="74"/>
      <c r="U254" s="74"/>
      <c r="V254" s="74"/>
      <c r="W254" s="52"/>
      <c r="X254" s="52"/>
      <c r="Y254" s="52"/>
    </row>
    <row r="255" spans="1:25" s="256" customFormat="1" x14ac:dyDescent="0.25">
      <c r="A255" s="55"/>
      <c r="B255" s="58" t="s">
        <v>18</v>
      </c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74"/>
      <c r="S255" s="74"/>
      <c r="T255" s="74"/>
      <c r="U255" s="74"/>
      <c r="V255" s="74"/>
      <c r="W255" s="52"/>
      <c r="X255" s="52"/>
      <c r="Y255" s="52"/>
    </row>
    <row r="256" spans="1:25" s="256" customFormat="1" x14ac:dyDescent="0.25">
      <c r="A256" s="55"/>
      <c r="B256" s="58" t="s">
        <v>19</v>
      </c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74"/>
      <c r="S256" s="74"/>
      <c r="T256" s="74"/>
      <c r="U256" s="74"/>
      <c r="V256" s="74"/>
      <c r="W256" s="52"/>
      <c r="X256" s="52"/>
      <c r="Y256" s="52"/>
    </row>
    <row r="257" spans="1:25" s="256" customFormat="1" x14ac:dyDescent="0.25">
      <c r="A257" s="55"/>
      <c r="B257" s="58" t="s">
        <v>20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74"/>
      <c r="S257" s="74"/>
      <c r="T257" s="74"/>
      <c r="U257" s="74"/>
      <c r="V257" s="74"/>
      <c r="W257" s="52"/>
      <c r="X257" s="52"/>
      <c r="Y257" s="52"/>
    </row>
    <row r="258" spans="1:25" s="256" customFormat="1" x14ac:dyDescent="0.25">
      <c r="A258" s="55"/>
      <c r="B258" s="58" t="s">
        <v>21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74"/>
      <c r="S258" s="74"/>
      <c r="T258" s="74"/>
      <c r="U258" s="74"/>
      <c r="V258" s="74"/>
      <c r="W258" s="52"/>
      <c r="X258" s="52"/>
      <c r="Y258" s="52"/>
    </row>
    <row r="259" spans="1:25" s="256" customFormat="1" x14ac:dyDescent="0.25">
      <c r="A259" s="55"/>
      <c r="B259" s="58" t="s">
        <v>22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74"/>
      <c r="S259" s="74"/>
      <c r="T259" s="74"/>
      <c r="U259" s="74"/>
      <c r="V259" s="74"/>
      <c r="W259" s="52"/>
      <c r="X259" s="52"/>
      <c r="Y259" s="52"/>
    </row>
    <row r="260" spans="1:25" s="256" customFormat="1" x14ac:dyDescent="0.25">
      <c r="A260" s="55"/>
      <c r="B260" s="58" t="s">
        <v>23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74"/>
      <c r="S260" s="74"/>
      <c r="T260" s="74"/>
      <c r="U260" s="74"/>
      <c r="V260" s="74"/>
      <c r="W260" s="52"/>
      <c r="X260" s="52"/>
      <c r="Y260" s="52"/>
    </row>
    <row r="261" spans="1:25" s="250" customFormat="1" ht="30" customHeight="1" x14ac:dyDescent="0.25">
      <c r="A261" s="64" t="s">
        <v>125</v>
      </c>
      <c r="B261" s="65" t="s">
        <v>124</v>
      </c>
      <c r="C261" s="81">
        <v>0.95</v>
      </c>
      <c r="D261" s="81">
        <v>0.87704918032786883</v>
      </c>
      <c r="E261" s="81">
        <v>0.81818181818181823</v>
      </c>
      <c r="F261" s="81">
        <v>0.81132075471698117</v>
      </c>
      <c r="G261" s="81">
        <v>0.93333333333333335</v>
      </c>
      <c r="H261" s="81">
        <v>0.98093971631205679</v>
      </c>
      <c r="I261" s="81">
        <v>0.93333333333333335</v>
      </c>
      <c r="J261" s="81">
        <v>0.96685082872928174</v>
      </c>
      <c r="K261" s="81">
        <v>0.69696969696969702</v>
      </c>
      <c r="L261" s="81">
        <v>0.82051282051282048</v>
      </c>
      <c r="M261" s="81">
        <v>0.9452054794520548</v>
      </c>
      <c r="N261" s="81">
        <v>0.7752808988764045</v>
      </c>
      <c r="O261" s="81">
        <v>0.93902439024390238</v>
      </c>
      <c r="P261" s="81">
        <v>0.93913043478260871</v>
      </c>
      <c r="Q261" s="81">
        <v>0.97520661157024791</v>
      </c>
      <c r="R261" s="81">
        <v>0.97278911564625847</v>
      </c>
      <c r="S261" s="81">
        <v>0.93495934959349591</v>
      </c>
      <c r="T261" s="81">
        <v>0.93421052631578949</v>
      </c>
      <c r="U261" s="81">
        <v>0.98611111111111116</v>
      </c>
      <c r="V261" s="81">
        <v>0.97752808988764039</v>
      </c>
      <c r="W261" s="52"/>
      <c r="X261" s="52"/>
      <c r="Y261" s="52"/>
    </row>
    <row r="262" spans="1:25" s="250" customFormat="1" ht="30" customHeight="1" x14ac:dyDescent="0.25">
      <c r="A262" s="55"/>
      <c r="B262" s="55" t="s">
        <v>48</v>
      </c>
      <c r="C262" s="83">
        <v>0.95744680851063835</v>
      </c>
      <c r="D262" s="83">
        <v>0.96078431372549022</v>
      </c>
      <c r="E262" s="83">
        <v>0.98648648648648651</v>
      </c>
      <c r="F262" s="83">
        <v>0.89743589743589747</v>
      </c>
      <c r="G262" s="83">
        <v>0.91079812206572774</v>
      </c>
      <c r="H262" s="83">
        <v>0.97353420195439744</v>
      </c>
      <c r="I262" s="83">
        <v>0.93055555555555558</v>
      </c>
      <c r="J262" s="83">
        <v>0.96894409937888204</v>
      </c>
      <c r="K262" s="83">
        <v>0.91489361702127658</v>
      </c>
      <c r="L262" s="83">
        <v>0.92537313432835822</v>
      </c>
      <c r="M262" s="83">
        <v>0.93518518518518523</v>
      </c>
      <c r="N262" s="83">
        <v>0.95348837209302328</v>
      </c>
      <c r="O262" s="83">
        <v>0.949238578680203</v>
      </c>
      <c r="P262" s="83">
        <v>0.94827586206896552</v>
      </c>
      <c r="Q262" s="83">
        <v>0.96756756756756757</v>
      </c>
      <c r="R262" s="83">
        <v>0.95238095238095233</v>
      </c>
      <c r="S262" s="83">
        <v>0.89583333333333337</v>
      </c>
      <c r="T262" s="83">
        <v>0.96460176991150437</v>
      </c>
      <c r="U262" s="83">
        <v>0.97014925373134331</v>
      </c>
      <c r="V262" s="83">
        <v>0.96631205673758869</v>
      </c>
      <c r="W262" s="52"/>
      <c r="X262" s="52"/>
      <c r="Y262" s="52"/>
    </row>
    <row r="263" spans="1:25" s="250" customFormat="1" ht="31.5" x14ac:dyDescent="0.25">
      <c r="A263" s="55"/>
      <c r="B263" s="55" t="s">
        <v>200</v>
      </c>
      <c r="C263" s="83">
        <v>0.95604395604395609</v>
      </c>
      <c r="D263" s="83">
        <v>0.97979797979797978</v>
      </c>
      <c r="E263" s="83">
        <v>0.97916666666666663</v>
      </c>
      <c r="F263" s="83">
        <v>0.83720930232558144</v>
      </c>
      <c r="G263" s="83">
        <v>0.94011976047904189</v>
      </c>
      <c r="H263" s="83">
        <v>0.98403193612774453</v>
      </c>
      <c r="I263" s="83">
        <v>0.9</v>
      </c>
      <c r="J263" s="83">
        <v>0.99285714285714288</v>
      </c>
      <c r="K263" s="83">
        <v>0.93333333333333335</v>
      </c>
      <c r="L263" s="83">
        <v>0.89312977099236646</v>
      </c>
      <c r="M263" s="83">
        <v>0.91764705882352937</v>
      </c>
      <c r="N263" s="83">
        <v>0.92</v>
      </c>
      <c r="O263" s="83">
        <v>0.93814432989690721</v>
      </c>
      <c r="P263" s="83">
        <v>0.94495412844036697</v>
      </c>
      <c r="Q263" s="83">
        <v>0.99009900990099009</v>
      </c>
      <c r="R263" s="83">
        <v>0.91935483870967738</v>
      </c>
      <c r="S263" s="83">
        <v>0.91869918699186992</v>
      </c>
      <c r="T263" s="83">
        <v>0.9662921348314607</v>
      </c>
      <c r="U263" s="83">
        <v>0.9</v>
      </c>
      <c r="V263" s="83">
        <v>0.99264705882352944</v>
      </c>
      <c r="W263" s="52"/>
      <c r="X263" s="52"/>
      <c r="Y263" s="52"/>
    </row>
    <row r="264" spans="1:25" s="250" customFormat="1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6"/>
      <c r="S264" s="56"/>
      <c r="T264" s="56"/>
      <c r="U264" s="56"/>
      <c r="V264" s="56"/>
      <c r="W264" s="52"/>
      <c r="X264" s="52"/>
      <c r="Y264" s="52"/>
    </row>
    <row r="265" spans="1:25" s="250" customFormat="1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  <c r="S265" s="56"/>
      <c r="T265" s="56"/>
      <c r="U265" s="56"/>
      <c r="V265" s="56"/>
      <c r="W265" s="52"/>
      <c r="X265" s="52"/>
      <c r="Y265" s="52"/>
    </row>
    <row r="266" spans="1:25" s="250" customFormat="1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6"/>
      <c r="S266" s="56"/>
      <c r="T266" s="56"/>
      <c r="U266" s="56"/>
      <c r="V266" s="56"/>
      <c r="W266" s="52"/>
      <c r="X266" s="52"/>
      <c r="Y266" s="52"/>
    </row>
    <row r="267" spans="1:25" s="250" customFormat="1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  <c r="S267" s="56"/>
      <c r="T267" s="56"/>
      <c r="U267" s="56"/>
      <c r="V267" s="56"/>
      <c r="W267" s="52"/>
      <c r="X267" s="52"/>
      <c r="Y267" s="52"/>
    </row>
    <row r="268" spans="1:25" s="250" customFormat="1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50" customFormat="1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50" customFormat="1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50" customFormat="1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50" customForma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50" customFormat="1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50" customForma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50" customFormat="1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50" customFormat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50" customFormat="1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50" customFormat="1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50" customFormat="1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50" customFormat="1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50" customFormat="1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50" customFormat="1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50" customFormat="1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50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50" customForma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50" customForma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50" customFormat="1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50" customFormat="1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50" customFormat="1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50" customFormat="1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50" customFormat="1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50" customFormat="1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50" customFormat="1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50" customFormat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50" customForma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50" customFormat="1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50" customFormat="1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50" customFormat="1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50" customFormat="1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50" customFormat="1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50" customFormat="1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50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50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50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50" customFormat="1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50" customFormat="1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50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50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50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50" customFormat="1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50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50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50" customFormat="1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50" customFormat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50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50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50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50" customFormat="1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50" customFormat="1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50" customFormat="1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50" customFormat="1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50" customFormat="1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50" customFormat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50" customFormat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50" customFormat="1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50" customFormat="1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50" customFormat="1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50" customFormat="1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50" customFormat="1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50" customFormat="1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50" customFormat="1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50" customFormat="1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50" customFormat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50" customFormat="1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50" customFormat="1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50" customFormat="1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50" customFormat="1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50" customFormat="1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50" customFormat="1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50" customFormat="1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50" customFormat="1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50" customFormat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50" customForma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50" customForma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50" customFormat="1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50" customFormat="1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50" customFormat="1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50" customFormat="1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50" customFormat="1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50" customFormat="1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50" customFormat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50" customFormat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50" customFormat="1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50" customFormat="1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50" customForma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50" customFormat="1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50" customFormat="1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50" customFormat="1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50" customFormat="1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50" customFormat="1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50" customFormat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250" customFormat="1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250" customFormat="1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250" customFormat="1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  <row r="365" spans="1:25" s="250" customFormat="1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6"/>
      <c r="S365" s="56"/>
      <c r="T365" s="56"/>
      <c r="U365" s="56"/>
      <c r="V365" s="56"/>
      <c r="W365" s="52"/>
      <c r="X365" s="52"/>
      <c r="Y365" s="52"/>
    </row>
    <row r="366" spans="1:25" s="250" customFormat="1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6"/>
      <c r="S366" s="56"/>
      <c r="T366" s="56"/>
      <c r="U366" s="56"/>
      <c r="V366" s="56"/>
      <c r="W366" s="52"/>
      <c r="X366" s="52"/>
      <c r="Y366" s="52"/>
    </row>
    <row r="367" spans="1:25" s="250" customFormat="1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6"/>
      <c r="S367" s="56"/>
      <c r="T367" s="56"/>
      <c r="U367" s="56"/>
      <c r="V367" s="56"/>
      <c r="W367" s="52"/>
      <c r="X367" s="52"/>
      <c r="Y367" s="52"/>
    </row>
    <row r="368" spans="1:25" s="250" customFormat="1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  <c r="S368" s="56"/>
      <c r="T368" s="56"/>
      <c r="U368" s="56"/>
      <c r="V368" s="56"/>
      <c r="W368" s="52"/>
      <c r="X368" s="52"/>
      <c r="Y368" s="52"/>
    </row>
    <row r="369" spans="1:25" s="250" customFormat="1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  <c r="S369" s="56"/>
      <c r="T369" s="56"/>
      <c r="U369" s="56"/>
      <c r="V369" s="56"/>
      <c r="W369" s="52"/>
      <c r="X369" s="52"/>
      <c r="Y369" s="52"/>
    </row>
    <row r="370" spans="1:25" s="250" customFormat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  <c r="S370" s="56"/>
      <c r="T370" s="56"/>
      <c r="U370" s="56"/>
      <c r="V370" s="56"/>
      <c r="W370" s="52"/>
      <c r="X370" s="52"/>
      <c r="Y370" s="52"/>
    </row>
    <row r="371" spans="1:25" s="250" customFormat="1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  <c r="S371" s="56"/>
      <c r="T371" s="56"/>
      <c r="U371" s="56"/>
      <c r="V371" s="56"/>
      <c r="W371" s="52"/>
      <c r="X371" s="52"/>
      <c r="Y371" s="52"/>
    </row>
    <row r="372" spans="1:25" s="250" customFormat="1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  <c r="S372" s="56"/>
      <c r="T372" s="56"/>
      <c r="U372" s="56"/>
      <c r="V372" s="56"/>
      <c r="W372" s="52"/>
      <c r="X372" s="52"/>
      <c r="Y372" s="52"/>
    </row>
    <row r="373" spans="1:25" s="250" customFormat="1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  <c r="S373" s="56"/>
      <c r="T373" s="56"/>
      <c r="U373" s="56"/>
      <c r="V373" s="56"/>
      <c r="W373" s="52"/>
      <c r="X373" s="52"/>
      <c r="Y373" s="52"/>
    </row>
    <row r="374" spans="1:25" s="250" customFormat="1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6"/>
      <c r="T374" s="56"/>
      <c r="U374" s="56"/>
      <c r="V374" s="56"/>
      <c r="W374" s="52"/>
      <c r="X374" s="52"/>
      <c r="Y374" s="52"/>
    </row>
    <row r="375" spans="1:25" s="250" customFormat="1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6"/>
      <c r="T375" s="56"/>
      <c r="U375" s="56"/>
      <c r="V375" s="56"/>
      <c r="W375" s="52"/>
      <c r="X375" s="52"/>
      <c r="Y375" s="52"/>
    </row>
    <row r="376" spans="1:25" s="250" customFormat="1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6"/>
      <c r="T376" s="56"/>
      <c r="U376" s="56"/>
      <c r="V376" s="56"/>
      <c r="W376" s="52"/>
      <c r="X376" s="52"/>
      <c r="Y376" s="52"/>
    </row>
    <row r="377" spans="1:25" s="250" customFormat="1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6"/>
      <c r="T377" s="56"/>
      <c r="U377" s="56"/>
      <c r="V377" s="56"/>
      <c r="W377" s="52"/>
      <c r="X377" s="52"/>
      <c r="Y377" s="52"/>
    </row>
    <row r="378" spans="1:25" s="250" customFormat="1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6"/>
      <c r="S378" s="56"/>
      <c r="T378" s="56"/>
      <c r="U378" s="56"/>
      <c r="V378" s="56"/>
      <c r="W378" s="52"/>
      <c r="X378" s="52"/>
      <c r="Y378" s="52"/>
    </row>
    <row r="379" spans="1:25" s="250" customFormat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6"/>
      <c r="S379" s="56"/>
      <c r="T379" s="56"/>
      <c r="U379" s="56"/>
      <c r="V379" s="56"/>
      <c r="W379" s="52"/>
      <c r="X379" s="52"/>
      <c r="Y379" s="52"/>
    </row>
    <row r="380" spans="1:25" s="250" customFormat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6"/>
      <c r="S380" s="56"/>
      <c r="T380" s="56"/>
      <c r="U380" s="56"/>
      <c r="V380" s="56"/>
      <c r="W380" s="52"/>
      <c r="X380" s="52"/>
      <c r="Y380" s="52"/>
    </row>
    <row r="381" spans="1:25" s="250" customForma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6"/>
      <c r="S381" s="56"/>
      <c r="T381" s="56"/>
      <c r="U381" s="56"/>
      <c r="V381" s="56"/>
      <c r="W381" s="52"/>
      <c r="X381" s="52"/>
      <c r="Y381" s="52"/>
    </row>
    <row r="382" spans="1:25" s="250" customFormat="1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6"/>
      <c r="S382" s="56"/>
      <c r="T382" s="56"/>
      <c r="U382" s="56"/>
      <c r="V382" s="56"/>
      <c r="W382" s="52"/>
      <c r="X382" s="52"/>
      <c r="Y382" s="52"/>
    </row>
    <row r="383" spans="1:25" s="250" customFormat="1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6"/>
      <c r="S383" s="56"/>
      <c r="T383" s="56"/>
      <c r="U383" s="56"/>
      <c r="V383" s="56"/>
      <c r="W383" s="52"/>
      <c r="X383" s="52"/>
      <c r="Y383" s="52"/>
    </row>
    <row r="384" spans="1:25" s="250" customFormat="1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6"/>
      <c r="S384" s="56"/>
      <c r="T384" s="56"/>
      <c r="U384" s="56"/>
      <c r="V384" s="56"/>
      <c r="W384" s="52"/>
      <c r="X384" s="52"/>
      <c r="Y384" s="52"/>
    </row>
    <row r="385" spans="1:25" s="250" customFormat="1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6"/>
      <c r="S385" s="56"/>
      <c r="T385" s="56"/>
      <c r="U385" s="56"/>
      <c r="V385" s="56"/>
      <c r="W385" s="52"/>
      <c r="X385" s="52"/>
      <c r="Y385" s="52"/>
    </row>
    <row r="386" spans="1:25" s="250" customFormat="1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6"/>
      <c r="S386" s="56"/>
      <c r="T386" s="56"/>
      <c r="U386" s="56"/>
      <c r="V386" s="56"/>
      <c r="W386" s="52"/>
      <c r="X386" s="52"/>
      <c r="Y386" s="52"/>
    </row>
    <row r="387" spans="1:25" s="250" customFormat="1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6"/>
      <c r="S387" s="56"/>
      <c r="T387" s="56"/>
      <c r="U387" s="56"/>
      <c r="V387" s="56"/>
      <c r="W387" s="52"/>
      <c r="X387" s="52"/>
      <c r="Y387" s="52"/>
    </row>
    <row r="388" spans="1:25" s="250" customFormat="1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6"/>
      <c r="S388" s="56"/>
      <c r="T388" s="56"/>
      <c r="U388" s="56"/>
      <c r="V388" s="56"/>
      <c r="W388" s="52"/>
      <c r="X388" s="52"/>
      <c r="Y388" s="52"/>
    </row>
    <row r="389" spans="1:25" s="250" customFormat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  <c r="S389" s="56"/>
      <c r="T389" s="56"/>
      <c r="U389" s="56"/>
      <c r="V389" s="56"/>
      <c r="W389" s="52"/>
      <c r="X389" s="52"/>
      <c r="Y389" s="52"/>
    </row>
    <row r="390" spans="1:25" s="250" customFormat="1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  <c r="S390" s="56"/>
      <c r="T390" s="56"/>
      <c r="U390" s="56"/>
      <c r="V390" s="56"/>
      <c r="W390" s="52"/>
      <c r="X390" s="52"/>
      <c r="Y390" s="52"/>
    </row>
    <row r="391" spans="1:25" s="250" customFormat="1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  <c r="S391" s="56"/>
      <c r="T391" s="56"/>
      <c r="U391" s="56"/>
      <c r="V391" s="56"/>
      <c r="W391" s="52"/>
      <c r="X391" s="52"/>
      <c r="Y391" s="52"/>
    </row>
    <row r="392" spans="1:25" s="250" customFormat="1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  <c r="S392" s="56"/>
      <c r="T392" s="56"/>
      <c r="U392" s="56"/>
      <c r="V392" s="56"/>
      <c r="W392" s="52"/>
      <c r="X392" s="52"/>
      <c r="Y392" s="52"/>
    </row>
    <row r="393" spans="1:25" s="250" customFormat="1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  <c r="S393" s="56"/>
      <c r="T393" s="56"/>
      <c r="U393" s="56"/>
      <c r="V393" s="56"/>
      <c r="W393" s="52"/>
      <c r="X393" s="52"/>
      <c r="Y393" s="52"/>
    </row>
    <row r="394" spans="1:25" s="250" customFormat="1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  <c r="S394" s="56"/>
      <c r="T394" s="56"/>
      <c r="U394" s="56"/>
      <c r="V394" s="56"/>
      <c r="W394" s="52"/>
      <c r="X394" s="52"/>
      <c r="Y394" s="52"/>
    </row>
    <row r="395" spans="1:25" s="250" customFormat="1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  <c r="S395" s="56"/>
      <c r="T395" s="56"/>
      <c r="U395" s="56"/>
      <c r="V395" s="56"/>
      <c r="W395" s="52"/>
      <c r="X395" s="52"/>
      <c r="Y395" s="52"/>
    </row>
    <row r="396" spans="1:25" s="250" customFormat="1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  <c r="S396" s="56"/>
      <c r="T396" s="56"/>
      <c r="U396" s="56"/>
      <c r="V396" s="56"/>
      <c r="W396" s="52"/>
      <c r="X396" s="52"/>
      <c r="Y396" s="52"/>
    </row>
    <row r="397" spans="1:25" s="250" customFormat="1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6"/>
      <c r="S397" s="56"/>
      <c r="T397" s="56"/>
      <c r="U397" s="56"/>
      <c r="V397" s="56"/>
      <c r="W397" s="52"/>
      <c r="X397" s="52"/>
      <c r="Y397" s="52"/>
    </row>
    <row r="398" spans="1:25" s="250" customFormat="1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6"/>
      <c r="S398" s="56"/>
      <c r="T398" s="56"/>
      <c r="U398" s="56"/>
      <c r="V398" s="56"/>
      <c r="W398" s="52"/>
      <c r="X398" s="52"/>
      <c r="Y398" s="52"/>
    </row>
    <row r="399" spans="1:25" s="250" customFormat="1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6"/>
      <c r="S399" s="56"/>
      <c r="T399" s="56"/>
      <c r="U399" s="56"/>
      <c r="V399" s="56"/>
      <c r="W399" s="52"/>
      <c r="X399" s="52"/>
      <c r="Y399" s="52"/>
    </row>
    <row r="400" spans="1:25" s="250" customFormat="1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6"/>
      <c r="S400" s="56"/>
      <c r="T400" s="56"/>
      <c r="U400" s="56"/>
      <c r="V400" s="56"/>
      <c r="W400" s="52"/>
      <c r="X400" s="52"/>
      <c r="Y400" s="52"/>
    </row>
    <row r="401" spans="1:25" s="250" customFormat="1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6"/>
      <c r="S401" s="56"/>
      <c r="T401" s="56"/>
      <c r="U401" s="56"/>
      <c r="V401" s="56"/>
      <c r="W401" s="52"/>
      <c r="X401" s="52"/>
      <c r="Y401" s="52"/>
    </row>
    <row r="402" spans="1:25" s="250" customFormat="1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6"/>
      <c r="S402" s="56"/>
      <c r="T402" s="56"/>
      <c r="U402" s="56"/>
      <c r="V402" s="56"/>
      <c r="W402" s="52"/>
      <c r="X402" s="52"/>
      <c r="Y402" s="52"/>
    </row>
    <row r="403" spans="1:25" s="250" customFormat="1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6"/>
      <c r="S403" s="56"/>
      <c r="T403" s="56"/>
      <c r="U403" s="56"/>
      <c r="V403" s="56"/>
      <c r="W403" s="52"/>
      <c r="X403" s="52"/>
      <c r="Y403" s="52"/>
    </row>
    <row r="404" spans="1:25" s="250" customFormat="1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6"/>
      <c r="S404" s="56"/>
      <c r="T404" s="56"/>
      <c r="U404" s="56"/>
      <c r="V404" s="56"/>
      <c r="W404" s="52"/>
      <c r="X404" s="52"/>
      <c r="Y404" s="52"/>
    </row>
    <row r="405" spans="1:25" s="250" customFormat="1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6"/>
      <c r="T405" s="56"/>
      <c r="U405" s="56"/>
      <c r="V405" s="56"/>
      <c r="W405" s="52"/>
      <c r="X405" s="52"/>
      <c r="Y405" s="52"/>
    </row>
    <row r="406" spans="1:25" s="250" customFormat="1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6"/>
      <c r="T406" s="56"/>
      <c r="U406" s="56"/>
      <c r="V406" s="56"/>
      <c r="W406" s="52"/>
      <c r="X406" s="52"/>
      <c r="Y406" s="52"/>
    </row>
    <row r="407" spans="1:25" s="250" customFormat="1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6"/>
      <c r="T407" s="56"/>
      <c r="U407" s="56"/>
      <c r="V407" s="56"/>
      <c r="W407" s="52"/>
      <c r="X407" s="52"/>
      <c r="Y407" s="52"/>
    </row>
    <row r="408" spans="1:25" s="250" customFormat="1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6"/>
      <c r="S408" s="56"/>
      <c r="T408" s="56"/>
      <c r="U408" s="56"/>
      <c r="V408" s="56"/>
      <c r="W408" s="52"/>
      <c r="X408" s="52"/>
      <c r="Y408" s="52"/>
    </row>
    <row r="409" spans="1:25" s="250" customFormat="1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6"/>
      <c r="S409" s="56"/>
      <c r="T409" s="56"/>
      <c r="U409" s="56"/>
      <c r="V409" s="56"/>
      <c r="W409" s="52"/>
      <c r="X409" s="52"/>
      <c r="Y409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2"/>
  <sheetViews>
    <sheetView workbookViewId="0">
      <selection activeCell="D258" sqref="D258"/>
    </sheetView>
  </sheetViews>
  <sheetFormatPr defaultColWidth="8.875" defaultRowHeight="15.75" x14ac:dyDescent="0.25"/>
  <cols>
    <col min="1" max="1" width="15.875" style="27" customWidth="1"/>
    <col min="2" max="2" width="11.125" style="27" customWidth="1"/>
    <col min="3" max="17" width="14.875" style="27" customWidth="1"/>
    <col min="18" max="22" width="14.875" style="13" customWidth="1"/>
    <col min="23" max="28" width="8.875" style="250"/>
  </cols>
  <sheetData>
    <row r="1" spans="1:30" ht="29.25" customHeight="1" x14ac:dyDescent="0.35">
      <c r="A1" s="269" t="s">
        <v>238</v>
      </c>
      <c r="B1" s="269"/>
      <c r="C1" s="269"/>
      <c r="D1" s="269"/>
      <c r="E1" s="269"/>
      <c r="F1" s="269"/>
      <c r="G1" s="269"/>
      <c r="H1" s="269"/>
      <c r="I1" s="269"/>
      <c r="J1" s="269"/>
      <c r="L1" s="20" t="s">
        <v>30</v>
      </c>
      <c r="M1" s="55"/>
      <c r="N1" s="55"/>
      <c r="O1" s="55"/>
      <c r="P1" s="55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25">
      <c r="A2" s="270" t="s">
        <v>219</v>
      </c>
      <c r="B2" s="270"/>
      <c r="C2" s="270"/>
      <c r="D2" s="270"/>
      <c r="E2" s="270"/>
      <c r="F2" s="270"/>
      <c r="G2" s="270"/>
      <c r="H2" s="270"/>
      <c r="I2" s="270"/>
      <c r="J2" s="270"/>
      <c r="K2" s="27" t="s">
        <v>243</v>
      </c>
      <c r="L2" t="s">
        <v>241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35">
      <c r="A3" s="84"/>
      <c r="B3" s="84"/>
      <c r="C3" s="84"/>
      <c r="D3" s="84"/>
      <c r="E3" s="84"/>
      <c r="F3" s="55"/>
      <c r="G3" s="55"/>
      <c r="H3" s="55"/>
      <c r="I3" s="55"/>
      <c r="J3" s="55"/>
      <c r="K3" s="27" t="s">
        <v>244</v>
      </c>
      <c r="L3" t="s">
        <v>242</v>
      </c>
      <c r="M3" s="55"/>
      <c r="N3" s="55"/>
      <c r="O3" s="55"/>
      <c r="P3" s="55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25">
      <c r="A5" s="226" t="s">
        <v>55</v>
      </c>
      <c r="B5" s="227"/>
      <c r="C5" s="227" t="s">
        <v>56</v>
      </c>
      <c r="D5" s="227" t="s">
        <v>57</v>
      </c>
      <c r="E5" s="227" t="s">
        <v>58</v>
      </c>
      <c r="F5" s="227" t="s">
        <v>59</v>
      </c>
      <c r="G5" s="227" t="s">
        <v>60</v>
      </c>
      <c r="H5" s="227" t="s">
        <v>121</v>
      </c>
      <c r="I5" s="227" t="s">
        <v>61</v>
      </c>
      <c r="J5" s="227" t="s">
        <v>62</v>
      </c>
      <c r="K5" s="227" t="s">
        <v>63</v>
      </c>
      <c r="L5" s="228" t="s">
        <v>64</v>
      </c>
      <c r="M5" s="228" t="s">
        <v>65</v>
      </c>
      <c r="N5" s="228" t="s">
        <v>66</v>
      </c>
      <c r="O5" s="228" t="s">
        <v>67</v>
      </c>
      <c r="P5" s="228" t="s">
        <v>68</v>
      </c>
      <c r="Q5" s="228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25">
      <c r="A6" s="57" t="s">
        <v>11</v>
      </c>
      <c r="B6" s="58" t="s">
        <v>12</v>
      </c>
      <c r="C6" s="74">
        <v>0.92500000000000004</v>
      </c>
      <c r="D6" s="74">
        <v>0.66666666666666663</v>
      </c>
      <c r="E6" s="74">
        <v>0.90769230769230769</v>
      </c>
      <c r="F6" s="74">
        <v>0.81578947368421051</v>
      </c>
      <c r="G6" s="74">
        <v>0.87179487179487181</v>
      </c>
      <c r="H6" s="74">
        <v>0.95454545454545459</v>
      </c>
      <c r="I6" s="74">
        <v>0.967741935483871</v>
      </c>
      <c r="J6" s="74"/>
      <c r="K6" s="74">
        <v>0.7</v>
      </c>
      <c r="L6" s="74">
        <v>0.83333333333333337</v>
      </c>
      <c r="M6" s="74">
        <v>1</v>
      </c>
      <c r="N6" s="74">
        <v>0.8</v>
      </c>
      <c r="O6" s="74">
        <v>1</v>
      </c>
      <c r="P6" s="74">
        <v>1</v>
      </c>
      <c r="Q6" s="74">
        <v>0.9285714285714286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25">
      <c r="A7" s="57"/>
      <c r="B7" s="58" t="s">
        <v>13</v>
      </c>
      <c r="C7" s="74">
        <v>0.88732394366197187</v>
      </c>
      <c r="D7" s="74">
        <v>0.66666666666666663</v>
      </c>
      <c r="E7" s="74">
        <v>1</v>
      </c>
      <c r="F7" s="74">
        <v>0.875</v>
      </c>
      <c r="G7" s="74">
        <v>0.96</v>
      </c>
      <c r="H7" s="74">
        <v>0.95</v>
      </c>
      <c r="I7" s="74">
        <v>0.97560975609756095</v>
      </c>
      <c r="J7" s="74">
        <v>1</v>
      </c>
      <c r="K7" s="74">
        <v>0.83333333333333337</v>
      </c>
      <c r="L7" s="74">
        <v>0.90243902439024393</v>
      </c>
      <c r="M7" s="74">
        <v>1</v>
      </c>
      <c r="N7" s="74">
        <v>1</v>
      </c>
      <c r="O7" s="74">
        <v>1</v>
      </c>
      <c r="P7" s="74">
        <v>1</v>
      </c>
      <c r="Q7" s="74">
        <v>0.93442622950819676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25">
      <c r="A8" s="57"/>
      <c r="B8" s="58" t="s">
        <v>14</v>
      </c>
      <c r="C8" s="74">
        <v>0.87951807228915657</v>
      </c>
      <c r="D8" s="74">
        <v>0.66666666666666663</v>
      </c>
      <c r="E8" s="74">
        <v>0.94915254237288138</v>
      </c>
      <c r="F8" s="74">
        <v>0.9375</v>
      </c>
      <c r="G8" s="74">
        <v>0.9375</v>
      </c>
      <c r="H8" s="74">
        <v>0.9859154929577465</v>
      </c>
      <c r="I8" s="74">
        <v>1</v>
      </c>
      <c r="J8" s="74">
        <v>0.75</v>
      </c>
      <c r="K8" s="74">
        <v>0.9285714285714286</v>
      </c>
      <c r="L8" s="74">
        <v>0.92592592592592593</v>
      </c>
      <c r="M8" s="74">
        <v>1</v>
      </c>
      <c r="N8" s="74">
        <v>0.7142857142857143</v>
      </c>
      <c r="O8" s="74">
        <v>0.88888888888888884</v>
      </c>
      <c r="P8" s="74">
        <v>1</v>
      </c>
      <c r="Q8" s="74">
        <v>0.9838709677419355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25">
      <c r="A9" s="57"/>
      <c r="B9" s="58" t="s">
        <v>15</v>
      </c>
      <c r="C9" s="74">
        <v>0.83132530120481929</v>
      </c>
      <c r="D9" s="74">
        <v>0.8</v>
      </c>
      <c r="E9" s="74">
        <v>0.95348837209302328</v>
      </c>
      <c r="F9" s="74">
        <v>0.95833333333333337</v>
      </c>
      <c r="G9" s="74">
        <v>1</v>
      </c>
      <c r="H9" s="74">
        <v>0.98360655737704916</v>
      </c>
      <c r="I9" s="74">
        <v>1</v>
      </c>
      <c r="J9" s="74">
        <v>0.8</v>
      </c>
      <c r="K9" s="74">
        <v>0.88235294117647056</v>
      </c>
      <c r="L9" s="74">
        <v>0.96153846153846156</v>
      </c>
      <c r="M9" s="74">
        <v>1</v>
      </c>
      <c r="N9" s="74">
        <v>0.8666666666666667</v>
      </c>
      <c r="O9" s="74">
        <v>1</v>
      </c>
      <c r="P9" s="74">
        <v>0.83333333333333337</v>
      </c>
      <c r="Q9" s="74">
        <v>0.94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25">
      <c r="A10" s="57"/>
      <c r="B10" s="58" t="s">
        <v>16</v>
      </c>
      <c r="C10" s="74">
        <v>0.86363636363636365</v>
      </c>
      <c r="D10" s="74">
        <v>0.77777777777777779</v>
      </c>
      <c r="E10" s="74">
        <v>0.94545454545454544</v>
      </c>
      <c r="F10" s="74">
        <v>0.87179487179487181</v>
      </c>
      <c r="G10" s="74">
        <v>1</v>
      </c>
      <c r="H10" s="74">
        <v>0.97435897435897434</v>
      </c>
      <c r="I10" s="74">
        <v>0.94444444444444442</v>
      </c>
      <c r="J10" s="74">
        <v>0.5</v>
      </c>
      <c r="K10" s="74">
        <v>0.9375</v>
      </c>
      <c r="L10" s="74">
        <v>0.86206896551724133</v>
      </c>
      <c r="M10" s="74">
        <v>1</v>
      </c>
      <c r="N10" s="74">
        <v>0.83333333333333337</v>
      </c>
      <c r="O10" s="74">
        <v>1</v>
      </c>
      <c r="P10" s="74">
        <v>1</v>
      </c>
      <c r="Q10" s="74">
        <v>0.93877551020408168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25">
      <c r="A11" s="57"/>
      <c r="B11" s="58" t="s">
        <v>17</v>
      </c>
      <c r="C11" s="74">
        <v>0.93243243243243246</v>
      </c>
      <c r="D11" s="74">
        <v>0.46153846153846156</v>
      </c>
      <c r="E11" s="74">
        <v>0.94230769230769229</v>
      </c>
      <c r="F11" s="74">
        <v>0.77419354838709675</v>
      </c>
      <c r="G11" s="74">
        <v>0.93333333333333335</v>
      </c>
      <c r="H11" s="74">
        <v>1</v>
      </c>
      <c r="I11" s="74">
        <v>1</v>
      </c>
      <c r="J11" s="74">
        <v>1</v>
      </c>
      <c r="K11" s="74">
        <v>0.94736842105263153</v>
      </c>
      <c r="L11" s="74">
        <v>0.86363636363636365</v>
      </c>
      <c r="M11" s="74">
        <v>1</v>
      </c>
      <c r="N11" s="74">
        <v>1</v>
      </c>
      <c r="O11" s="74">
        <v>0.75</v>
      </c>
      <c r="P11" s="74">
        <v>1</v>
      </c>
      <c r="Q11" s="74">
        <v>0.93220338983050843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25">
      <c r="A12" s="57"/>
      <c r="B12" s="58" t="s">
        <v>18</v>
      </c>
      <c r="C12" s="74">
        <v>0.84158415841584155</v>
      </c>
      <c r="D12" s="74">
        <v>0.66666666666666663</v>
      </c>
      <c r="E12" s="74">
        <v>0.97619047619047616</v>
      </c>
      <c r="F12" s="74">
        <v>0.875</v>
      </c>
      <c r="G12" s="74">
        <v>1</v>
      </c>
      <c r="H12" s="74">
        <v>0.93150684931506844</v>
      </c>
      <c r="I12" s="74">
        <v>0.96875</v>
      </c>
      <c r="J12" s="74">
        <v>1</v>
      </c>
      <c r="K12" s="74">
        <v>0.72222222222222221</v>
      </c>
      <c r="L12" s="74">
        <v>0.8571428571428571</v>
      </c>
      <c r="M12" s="74">
        <v>1</v>
      </c>
      <c r="N12" s="74">
        <v>0.875</v>
      </c>
      <c r="O12" s="74">
        <v>1</v>
      </c>
      <c r="P12" s="74">
        <v>1</v>
      </c>
      <c r="Q12" s="74">
        <v>0.94444444444444442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25">
      <c r="A13" s="57"/>
      <c r="B13" s="58" t="s">
        <v>19</v>
      </c>
      <c r="C13" s="74">
        <v>0.86206896551724133</v>
      </c>
      <c r="D13" s="74">
        <v>0.75</v>
      </c>
      <c r="E13" s="74">
        <v>0.89830508474576276</v>
      </c>
      <c r="F13" s="74">
        <v>0.90322580645161288</v>
      </c>
      <c r="G13" s="74">
        <v>0.89655172413793105</v>
      </c>
      <c r="H13" s="74">
        <v>0.96</v>
      </c>
      <c r="I13" s="74">
        <v>0.92</v>
      </c>
      <c r="J13" s="74">
        <v>1</v>
      </c>
      <c r="K13" s="74">
        <v>0.70370370370370372</v>
      </c>
      <c r="L13" s="74">
        <v>0.95238095238095233</v>
      </c>
      <c r="M13" s="74">
        <v>1</v>
      </c>
      <c r="N13" s="74">
        <v>1</v>
      </c>
      <c r="O13" s="74">
        <v>1</v>
      </c>
      <c r="P13" s="74">
        <v>0.91666666666666663</v>
      </c>
      <c r="Q13" s="74">
        <v>0.90909090909090906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25">
      <c r="A14" s="57"/>
      <c r="B14" s="58" t="s">
        <v>20</v>
      </c>
      <c r="C14" s="74">
        <v>0.898876404494382</v>
      </c>
      <c r="D14" s="74">
        <v>0.66666666666666663</v>
      </c>
      <c r="E14" s="74">
        <v>0.97222222222222221</v>
      </c>
      <c r="F14" s="74">
        <v>0.86046511627906974</v>
      </c>
      <c r="G14" s="74">
        <v>0.94285714285714284</v>
      </c>
      <c r="H14" s="74">
        <v>0.98648648648648651</v>
      </c>
      <c r="I14" s="74">
        <v>0.95652173913043481</v>
      </c>
      <c r="J14" s="74">
        <v>0</v>
      </c>
      <c r="K14" s="74">
        <v>0.77272727272727271</v>
      </c>
      <c r="L14" s="74">
        <v>1</v>
      </c>
      <c r="M14" s="74">
        <v>1</v>
      </c>
      <c r="N14" s="74">
        <v>1</v>
      </c>
      <c r="O14" s="74">
        <v>0.8571428571428571</v>
      </c>
      <c r="P14" s="74">
        <v>1</v>
      </c>
      <c r="Q14" s="74">
        <v>0.95454545454545459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25">
      <c r="A15" s="57"/>
      <c r="B15" s="58" t="s">
        <v>21</v>
      </c>
      <c r="C15" s="74">
        <v>0.82499999999999996</v>
      </c>
      <c r="D15" s="74">
        <v>0.72727272727272729</v>
      </c>
      <c r="E15" s="74">
        <v>0.9464285714285714</v>
      </c>
      <c r="F15" s="74">
        <v>0.8928571428571429</v>
      </c>
      <c r="G15" s="74">
        <v>0.967741935483871</v>
      </c>
      <c r="H15" s="74">
        <v>0.96875</v>
      </c>
      <c r="I15" s="74">
        <v>0.96969696969696972</v>
      </c>
      <c r="J15" s="74">
        <v>1</v>
      </c>
      <c r="K15" s="74">
        <v>0.78947368421052633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0.93333333333333335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25">
      <c r="A16" s="57"/>
      <c r="B16" s="58" t="s">
        <v>22</v>
      </c>
      <c r="C16" s="74">
        <v>0.83132530120481929</v>
      </c>
      <c r="D16" s="74">
        <v>0.5</v>
      </c>
      <c r="E16" s="74">
        <v>0.95918367346938771</v>
      </c>
      <c r="F16" s="74">
        <v>0.78947368421052633</v>
      </c>
      <c r="G16" s="74">
        <v>0.90322580645161288</v>
      </c>
      <c r="H16" s="74">
        <v>0.98461538461538467</v>
      </c>
      <c r="I16" s="74">
        <v>1</v>
      </c>
      <c r="J16" s="74">
        <v>1</v>
      </c>
      <c r="K16" s="74">
        <v>0.9285714285714286</v>
      </c>
      <c r="L16" s="74">
        <v>1</v>
      </c>
      <c r="M16" s="74">
        <v>1</v>
      </c>
      <c r="N16" s="74">
        <v>1</v>
      </c>
      <c r="O16" s="74">
        <v>0.8</v>
      </c>
      <c r="P16" s="74">
        <v>1</v>
      </c>
      <c r="Q16" s="74">
        <v>0.93333333333333335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25">
      <c r="A17" s="59"/>
      <c r="B17" s="60" t="s">
        <v>23</v>
      </c>
      <c r="C17" s="76">
        <v>0.92622950819672134</v>
      </c>
      <c r="D17" s="76">
        <v>0.44444444444444442</v>
      </c>
      <c r="E17" s="76">
        <v>0.91111111111111109</v>
      </c>
      <c r="F17" s="76">
        <v>0.91428571428571426</v>
      </c>
      <c r="G17" s="76">
        <v>0.94871794871794868</v>
      </c>
      <c r="H17" s="76">
        <v>0.95121951219512191</v>
      </c>
      <c r="I17" s="76">
        <v>0.92307692307692313</v>
      </c>
      <c r="J17" s="76">
        <v>1</v>
      </c>
      <c r="K17" s="76">
        <v>0.70588235294117652</v>
      </c>
      <c r="L17" s="76">
        <v>0.8571428571428571</v>
      </c>
      <c r="M17" s="76">
        <v>0.875</v>
      </c>
      <c r="N17" s="76">
        <v>0.92307692307692313</v>
      </c>
      <c r="O17" s="76">
        <v>0.8</v>
      </c>
      <c r="P17" s="76">
        <v>0.77777777777777779</v>
      </c>
      <c r="Q17" s="76">
        <v>0.9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25">
      <c r="A18" s="57" t="s">
        <v>24</v>
      </c>
      <c r="B18" s="58" t="s">
        <v>12</v>
      </c>
      <c r="C18" s="74">
        <v>0.82417582417582413</v>
      </c>
      <c r="D18" s="74">
        <v>0.625</v>
      </c>
      <c r="E18" s="74">
        <v>0.92307692307692313</v>
      </c>
      <c r="F18" s="74">
        <v>0.70270270270270274</v>
      </c>
      <c r="G18" s="74">
        <v>0.82608695652173914</v>
      </c>
      <c r="H18" s="74">
        <v>0.97499999999999998</v>
      </c>
      <c r="I18" s="74">
        <v>0.95454545454545459</v>
      </c>
      <c r="J18" s="74">
        <v>0.66666666666666663</v>
      </c>
      <c r="K18" s="74">
        <v>0.625</v>
      </c>
      <c r="L18" s="74">
        <v>0.84375</v>
      </c>
      <c r="M18" s="74">
        <v>0.8</v>
      </c>
      <c r="N18" s="74">
        <v>0.8</v>
      </c>
      <c r="O18" s="74">
        <v>1</v>
      </c>
      <c r="P18" s="74">
        <v>0.66666666666666663</v>
      </c>
      <c r="Q18" s="74">
        <v>0.84615384615384615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25">
      <c r="A19" s="57"/>
      <c r="B19" s="58" t="s">
        <v>13</v>
      </c>
      <c r="C19" s="74">
        <v>0.88571428571428568</v>
      </c>
      <c r="D19" s="74">
        <v>0.6470588235294118</v>
      </c>
      <c r="E19" s="74">
        <v>0.94545454545454544</v>
      </c>
      <c r="F19" s="74">
        <v>0.91489361702127658</v>
      </c>
      <c r="G19" s="74">
        <v>0.92682926829268297</v>
      </c>
      <c r="H19" s="74">
        <v>0.9358974358974359</v>
      </c>
      <c r="I19" s="74">
        <v>0.8</v>
      </c>
      <c r="J19" s="74">
        <v>1</v>
      </c>
      <c r="K19" s="74">
        <v>0.75</v>
      </c>
      <c r="L19" s="74">
        <v>0.9375</v>
      </c>
      <c r="M19" s="74">
        <v>1</v>
      </c>
      <c r="N19" s="74">
        <v>1</v>
      </c>
      <c r="O19" s="74">
        <v>1</v>
      </c>
      <c r="P19" s="74">
        <v>1</v>
      </c>
      <c r="Q19" s="74">
        <v>0.88235294117647056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25">
      <c r="A20" s="57"/>
      <c r="B20" s="58" t="s">
        <v>14</v>
      </c>
      <c r="C20" s="74">
        <v>0.78846153846153844</v>
      </c>
      <c r="D20" s="74">
        <v>0.33333333333333331</v>
      </c>
      <c r="E20" s="74">
        <v>0.96</v>
      </c>
      <c r="F20" s="74">
        <v>0.8529411764705882</v>
      </c>
      <c r="G20" s="74">
        <v>0.90322580645161288</v>
      </c>
      <c r="H20" s="74">
        <v>0.98611111111111116</v>
      </c>
      <c r="I20" s="74">
        <v>0.84848484848484851</v>
      </c>
      <c r="J20" s="74">
        <v>0.7142857142857143</v>
      </c>
      <c r="K20" s="74">
        <v>0.76923076923076927</v>
      </c>
      <c r="L20" s="74">
        <v>1</v>
      </c>
      <c r="M20" s="74">
        <v>1</v>
      </c>
      <c r="N20" s="74">
        <v>0.83333333333333337</v>
      </c>
      <c r="O20" s="74">
        <v>1</v>
      </c>
      <c r="P20" s="74">
        <v>1</v>
      </c>
      <c r="Q20" s="74">
        <v>0.85483870967741937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25">
      <c r="A21" s="57"/>
      <c r="B21" s="58" t="s">
        <v>15</v>
      </c>
      <c r="C21" s="74">
        <v>0.88888888888888884</v>
      </c>
      <c r="D21" s="74">
        <v>0.66666666666666663</v>
      </c>
      <c r="E21" s="74">
        <v>0.90196078431372551</v>
      </c>
      <c r="F21" s="74">
        <v>0.90909090909090906</v>
      </c>
      <c r="G21" s="74">
        <v>0.97368421052631582</v>
      </c>
      <c r="H21" s="74">
        <v>0.96</v>
      </c>
      <c r="I21" s="74">
        <v>1</v>
      </c>
      <c r="J21" s="74">
        <v>0.75</v>
      </c>
      <c r="K21" s="74">
        <v>0.76470588235294112</v>
      </c>
      <c r="L21" s="74">
        <v>0.967741935483871</v>
      </c>
      <c r="M21" s="74">
        <v>1</v>
      </c>
      <c r="N21" s="74">
        <v>1</v>
      </c>
      <c r="O21" s="74">
        <v>1</v>
      </c>
      <c r="P21" s="74">
        <v>0.875</v>
      </c>
      <c r="Q21" s="74">
        <v>0.92307692307692313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25">
      <c r="A22" s="57"/>
      <c r="B22" s="58" t="s">
        <v>16</v>
      </c>
      <c r="C22" s="74">
        <v>0.88764044943820219</v>
      </c>
      <c r="D22" s="74">
        <v>0.66666666666666663</v>
      </c>
      <c r="E22" s="74">
        <v>0.96226415094339623</v>
      </c>
      <c r="F22" s="74">
        <v>0.86956521739130432</v>
      </c>
      <c r="G22" s="74">
        <v>1</v>
      </c>
      <c r="H22" s="74">
        <v>0.97101449275362317</v>
      </c>
      <c r="I22" s="74">
        <v>0.967741935483871</v>
      </c>
      <c r="J22" s="74">
        <v>0.33333333333333331</v>
      </c>
      <c r="K22" s="74">
        <v>0.5714285714285714</v>
      </c>
      <c r="L22" s="74">
        <v>0.95238095238095233</v>
      </c>
      <c r="M22" s="74">
        <v>1</v>
      </c>
      <c r="N22" s="74">
        <v>0.83333333333333337</v>
      </c>
      <c r="O22" s="74">
        <v>1</v>
      </c>
      <c r="P22" s="74">
        <v>1</v>
      </c>
      <c r="Q22" s="74">
        <v>0.97560975609756095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25">
      <c r="A23" s="57"/>
      <c r="B23" s="58" t="s">
        <v>17</v>
      </c>
      <c r="C23" s="74">
        <v>0.87254901960784315</v>
      </c>
      <c r="D23" s="74">
        <v>0.6</v>
      </c>
      <c r="E23" s="74">
        <v>0.97297297297297303</v>
      </c>
      <c r="F23" s="74">
        <v>0.84615384615384615</v>
      </c>
      <c r="G23" s="74">
        <v>0.83870967741935487</v>
      </c>
      <c r="H23" s="74">
        <v>0.98666666666666669</v>
      </c>
      <c r="I23" s="74">
        <v>1</v>
      </c>
      <c r="J23" s="74">
        <v>1</v>
      </c>
      <c r="K23" s="74">
        <v>0.82608695652173914</v>
      </c>
      <c r="L23" s="74">
        <v>0.90476190476190477</v>
      </c>
      <c r="M23" s="74">
        <v>1</v>
      </c>
      <c r="N23" s="74">
        <v>0.81818181818181823</v>
      </c>
      <c r="O23" s="74">
        <v>1</v>
      </c>
      <c r="P23" s="74">
        <v>1</v>
      </c>
      <c r="Q23" s="74">
        <v>0.93220338983050843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25">
      <c r="A24" s="57"/>
      <c r="B24" s="58" t="s">
        <v>18</v>
      </c>
      <c r="C24" s="74">
        <v>0.87628865979381443</v>
      </c>
      <c r="D24" s="74">
        <v>0.58823529411764708</v>
      </c>
      <c r="E24" s="74">
        <v>0.93442622950819676</v>
      </c>
      <c r="F24" s="74">
        <v>0.78947368421052633</v>
      </c>
      <c r="G24" s="74">
        <v>0.9</v>
      </c>
      <c r="H24" s="74">
        <v>0.94285714285714284</v>
      </c>
      <c r="I24" s="74">
        <v>0.88</v>
      </c>
      <c r="J24" s="74">
        <v>1</v>
      </c>
      <c r="K24" s="74">
        <v>0.94444444444444442</v>
      </c>
      <c r="L24" s="74">
        <v>0.96969696969696972</v>
      </c>
      <c r="M24" s="74">
        <v>1</v>
      </c>
      <c r="N24" s="74">
        <v>0.8</v>
      </c>
      <c r="O24" s="74">
        <v>0.66666666666666663</v>
      </c>
      <c r="P24" s="74">
        <v>0.8571428571428571</v>
      </c>
      <c r="Q24" s="74">
        <v>0.95918367346938771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25">
      <c r="A25" s="62"/>
      <c r="B25" s="58" t="s">
        <v>19</v>
      </c>
      <c r="C25" s="74">
        <v>0.84810126582278478</v>
      </c>
      <c r="D25" s="74">
        <v>0.5714285714285714</v>
      </c>
      <c r="E25" s="74">
        <v>0.9464285714285714</v>
      </c>
      <c r="F25" s="74">
        <v>0.9375</v>
      </c>
      <c r="G25" s="74">
        <v>0.98</v>
      </c>
      <c r="H25" s="74">
        <v>0.96153846153846156</v>
      </c>
      <c r="I25" s="74">
        <v>0.967741935483871</v>
      </c>
      <c r="J25" s="74">
        <v>0.75</v>
      </c>
      <c r="K25" s="74">
        <v>0.78260869565217395</v>
      </c>
      <c r="L25" s="74">
        <v>0.96666666666666667</v>
      </c>
      <c r="M25" s="74">
        <v>1</v>
      </c>
      <c r="N25" s="74">
        <v>0.7</v>
      </c>
      <c r="O25" s="74">
        <v>0.81818181818181823</v>
      </c>
      <c r="P25" s="74">
        <v>1</v>
      </c>
      <c r="Q25" s="74">
        <v>0.94736842105263153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25">
      <c r="A26" s="55"/>
      <c r="B26" s="58" t="s">
        <v>20</v>
      </c>
      <c r="C26" s="74">
        <v>0.86904761904761907</v>
      </c>
      <c r="D26" s="74">
        <v>0.8</v>
      </c>
      <c r="E26" s="74">
        <v>0.94117647058823528</v>
      </c>
      <c r="F26" s="74">
        <v>0.84375</v>
      </c>
      <c r="G26" s="74">
        <v>1</v>
      </c>
      <c r="H26" s="74">
        <v>0.95588235294117652</v>
      </c>
      <c r="I26" s="74">
        <v>0.95238095238095233</v>
      </c>
      <c r="J26" s="74">
        <v>0.5</v>
      </c>
      <c r="K26" s="74">
        <v>0.73333333333333328</v>
      </c>
      <c r="L26" s="74">
        <v>1</v>
      </c>
      <c r="M26" s="74">
        <v>0.8571428571428571</v>
      </c>
      <c r="N26" s="74">
        <v>0.875</v>
      </c>
      <c r="O26" s="74">
        <v>1</v>
      </c>
      <c r="P26" s="74">
        <v>1</v>
      </c>
      <c r="Q26" s="74">
        <v>0.96226415094339623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25">
      <c r="A27" s="55"/>
      <c r="B27" s="58" t="s">
        <v>21</v>
      </c>
      <c r="C27" s="74">
        <v>0.86585365853658536</v>
      </c>
      <c r="D27" s="74">
        <v>0.75</v>
      </c>
      <c r="E27" s="74">
        <v>0.97777777777777775</v>
      </c>
      <c r="F27" s="74">
        <v>0.97499999999999998</v>
      </c>
      <c r="G27" s="74">
        <v>0.96153846153846156</v>
      </c>
      <c r="H27" s="74">
        <v>0.92727272727272725</v>
      </c>
      <c r="I27" s="74">
        <v>0.80952380952380953</v>
      </c>
      <c r="J27" s="74">
        <v>1</v>
      </c>
      <c r="K27" s="74">
        <v>0.94117647058823528</v>
      </c>
      <c r="L27" s="74">
        <v>0.94444444444444442</v>
      </c>
      <c r="M27" s="74">
        <v>1</v>
      </c>
      <c r="N27" s="74">
        <v>0.92307692307692313</v>
      </c>
      <c r="O27" s="74">
        <v>1</v>
      </c>
      <c r="P27" s="74">
        <v>1</v>
      </c>
      <c r="Q27" s="74">
        <v>0.97435897435897434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25">
      <c r="A28" s="55"/>
      <c r="B28" s="58" t="s">
        <v>22</v>
      </c>
      <c r="C28" s="74">
        <v>0.82758620689655171</v>
      </c>
      <c r="D28" s="74">
        <v>0.8571428571428571</v>
      </c>
      <c r="E28" s="74">
        <v>1</v>
      </c>
      <c r="F28" s="74">
        <v>0.88372093023255816</v>
      </c>
      <c r="G28" s="74">
        <v>0.89655172413793105</v>
      </c>
      <c r="H28" s="74">
        <v>1</v>
      </c>
      <c r="I28" s="74">
        <v>1</v>
      </c>
      <c r="J28" s="74">
        <v>1</v>
      </c>
      <c r="K28" s="74">
        <v>0.9285714285714286</v>
      </c>
      <c r="L28" s="74">
        <v>1</v>
      </c>
      <c r="M28" s="74">
        <v>1</v>
      </c>
      <c r="N28" s="74">
        <v>1</v>
      </c>
      <c r="O28" s="74">
        <v>1</v>
      </c>
      <c r="P28" s="74">
        <v>1</v>
      </c>
      <c r="Q28" s="74">
        <v>0.97826086956521741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25">
      <c r="A29" s="61"/>
      <c r="B29" s="60" t="s">
        <v>23</v>
      </c>
      <c r="C29" s="76">
        <v>0.9042553191489362</v>
      </c>
      <c r="D29" s="76">
        <v>0.90909090909090906</v>
      </c>
      <c r="E29" s="76">
        <v>0.94230769230769229</v>
      </c>
      <c r="F29" s="76">
        <v>0.76923076923076927</v>
      </c>
      <c r="G29" s="76">
        <v>0.93333333333333335</v>
      </c>
      <c r="H29" s="76">
        <v>0.967741935483871</v>
      </c>
      <c r="I29" s="76">
        <v>0.95833333333333337</v>
      </c>
      <c r="J29" s="76">
        <v>0.8</v>
      </c>
      <c r="K29" s="76">
        <v>0.78947368421052633</v>
      </c>
      <c r="L29" s="76">
        <v>0.9642857142857143</v>
      </c>
      <c r="M29" s="76">
        <v>0.91666666666666663</v>
      </c>
      <c r="N29" s="76">
        <v>0.83333333333333337</v>
      </c>
      <c r="O29" s="76">
        <v>1</v>
      </c>
      <c r="P29" s="76">
        <v>1</v>
      </c>
      <c r="Q29" s="76">
        <v>0.97777777777777775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25">
      <c r="A30" s="63">
        <v>2019</v>
      </c>
      <c r="B30" s="58" t="s">
        <v>12</v>
      </c>
      <c r="C30" s="74">
        <v>0.88118811881188119</v>
      </c>
      <c r="D30" s="74">
        <v>0.72727272727272729</v>
      </c>
      <c r="E30" s="74">
        <v>0.9</v>
      </c>
      <c r="F30" s="74">
        <v>0.77777777777777779</v>
      </c>
      <c r="G30" s="74">
        <v>0.91304347826086951</v>
      </c>
      <c r="H30" s="74">
        <v>0.971830985915493</v>
      </c>
      <c r="I30" s="74">
        <v>0.96153846153846156</v>
      </c>
      <c r="J30" s="74">
        <v>0.9</v>
      </c>
      <c r="K30" s="74">
        <v>0.76923076923076927</v>
      </c>
      <c r="L30" s="74">
        <v>0.9285714285714286</v>
      </c>
      <c r="M30" s="74">
        <v>1</v>
      </c>
      <c r="N30" s="74">
        <v>1</v>
      </c>
      <c r="O30" s="74">
        <v>1</v>
      </c>
      <c r="P30" s="74">
        <v>0.875</v>
      </c>
      <c r="Q30" s="74">
        <v>0.95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25">
      <c r="A31" s="57"/>
      <c r="B31" s="58" t="s">
        <v>13</v>
      </c>
      <c r="C31" s="74">
        <v>0.75362318840579712</v>
      </c>
      <c r="D31" s="74">
        <v>0.5</v>
      </c>
      <c r="E31" s="74">
        <v>1</v>
      </c>
      <c r="F31" s="74">
        <v>0.875</v>
      </c>
      <c r="G31" s="74">
        <v>0.95</v>
      </c>
      <c r="H31" s="74">
        <v>0.97872340425531912</v>
      </c>
      <c r="I31" s="74">
        <v>1</v>
      </c>
      <c r="J31" s="74">
        <v>0.7142857142857143</v>
      </c>
      <c r="K31" s="74">
        <v>0.7</v>
      </c>
      <c r="L31" s="74">
        <v>0.94117647058823528</v>
      </c>
      <c r="M31" s="74">
        <v>0.8571428571428571</v>
      </c>
      <c r="N31" s="74">
        <v>1</v>
      </c>
      <c r="O31" s="74">
        <v>1</v>
      </c>
      <c r="P31" s="74">
        <v>1</v>
      </c>
      <c r="Q31" s="74">
        <v>0.92682926829268297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25">
      <c r="A32" s="57"/>
      <c r="B32" s="58" t="s">
        <v>14</v>
      </c>
      <c r="C32" s="74">
        <v>0.88157894736842102</v>
      </c>
      <c r="D32" s="74">
        <v>0.7</v>
      </c>
      <c r="E32" s="74">
        <v>1</v>
      </c>
      <c r="F32" s="74">
        <v>0.91666666666666663</v>
      </c>
      <c r="G32" s="74">
        <v>0.88571428571428568</v>
      </c>
      <c r="H32" s="74">
        <v>0.95238095238095233</v>
      </c>
      <c r="I32" s="74">
        <v>0.90909090909090906</v>
      </c>
      <c r="J32" s="74">
        <v>1</v>
      </c>
      <c r="K32" s="74">
        <v>0.55555555555555558</v>
      </c>
      <c r="L32" s="74">
        <v>0.91304347826086951</v>
      </c>
      <c r="M32" s="74">
        <v>1</v>
      </c>
      <c r="N32" s="74">
        <v>0.875</v>
      </c>
      <c r="O32" s="74">
        <v>1</v>
      </c>
      <c r="P32" s="74">
        <v>1</v>
      </c>
      <c r="Q32" s="74">
        <v>0.96296296296296291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25">
      <c r="A33" s="57"/>
      <c r="B33" s="58" t="s">
        <v>15</v>
      </c>
      <c r="C33" s="74">
        <v>0.7831325301204819</v>
      </c>
      <c r="D33" s="74">
        <v>1</v>
      </c>
      <c r="E33" s="74">
        <v>0.93103448275862066</v>
      </c>
      <c r="F33" s="74">
        <v>0.9</v>
      </c>
      <c r="G33" s="74">
        <v>0.875</v>
      </c>
      <c r="H33" s="74">
        <v>0.94</v>
      </c>
      <c r="I33" s="74">
        <v>0.95454545454545459</v>
      </c>
      <c r="J33" s="74">
        <v>1</v>
      </c>
      <c r="K33" s="74">
        <v>0.77777777777777779</v>
      </c>
      <c r="L33" s="74">
        <v>0.89655172413793105</v>
      </c>
      <c r="M33" s="74">
        <v>1</v>
      </c>
      <c r="N33" s="74">
        <v>0.55555555555555558</v>
      </c>
      <c r="O33" s="74">
        <v>1</v>
      </c>
      <c r="P33" s="74">
        <v>1</v>
      </c>
      <c r="Q33" s="74">
        <v>0.97368421052631582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25">
      <c r="A34" s="57"/>
      <c r="B34" s="58" t="s">
        <v>16</v>
      </c>
      <c r="C34" s="74">
        <v>0.85135135135135132</v>
      </c>
      <c r="D34" s="74">
        <v>0.875</v>
      </c>
      <c r="E34" s="74">
        <v>0.88235294117647056</v>
      </c>
      <c r="F34" s="74">
        <v>0.9</v>
      </c>
      <c r="G34" s="74">
        <v>0.91176470588235292</v>
      </c>
      <c r="H34" s="74">
        <v>0.96825396825396826</v>
      </c>
      <c r="I34" s="74">
        <v>1</v>
      </c>
      <c r="J34" s="74">
        <v>1</v>
      </c>
      <c r="K34" s="74">
        <v>0.8571428571428571</v>
      </c>
      <c r="L34" s="74">
        <v>0.95652173913043481</v>
      </c>
      <c r="M34" s="74">
        <v>1</v>
      </c>
      <c r="N34" s="74">
        <v>1</v>
      </c>
      <c r="O34" s="74">
        <v>1</v>
      </c>
      <c r="P34" s="74">
        <v>0.875</v>
      </c>
      <c r="Q34" s="74">
        <v>0.94117647058823528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25">
      <c r="A35" s="57"/>
      <c r="B35" s="58" t="s">
        <v>17</v>
      </c>
      <c r="C35" s="74">
        <v>0.82666666666666666</v>
      </c>
      <c r="D35" s="74">
        <v>0.83333333333333337</v>
      </c>
      <c r="E35" s="74">
        <v>0.97058823529411764</v>
      </c>
      <c r="F35" s="74">
        <v>0.93333333333333335</v>
      </c>
      <c r="G35" s="74">
        <v>0.96875</v>
      </c>
      <c r="H35" s="74">
        <v>1</v>
      </c>
      <c r="I35" s="74">
        <v>0.91666666666666663</v>
      </c>
      <c r="J35" s="74">
        <v>0.66666666666666663</v>
      </c>
      <c r="K35" s="74">
        <v>0.55555555555555558</v>
      </c>
      <c r="L35" s="74">
        <v>0.75</v>
      </c>
      <c r="M35" s="74">
        <v>1</v>
      </c>
      <c r="N35" s="74">
        <v>0.8</v>
      </c>
      <c r="O35" s="74">
        <v>1</v>
      </c>
      <c r="P35" s="74">
        <v>1</v>
      </c>
      <c r="Q35" s="74">
        <v>0.96969696969696972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25">
      <c r="A36" s="57"/>
      <c r="B36" s="58" t="s">
        <v>18</v>
      </c>
      <c r="C36" s="74">
        <v>0.86170212765957444</v>
      </c>
      <c r="D36" s="74">
        <v>0.6</v>
      </c>
      <c r="E36" s="74">
        <v>0.77419354838709675</v>
      </c>
      <c r="F36" s="74">
        <v>0.81818181818181823</v>
      </c>
      <c r="G36" s="74">
        <v>0.89743589743589747</v>
      </c>
      <c r="H36" s="74">
        <v>0.93421052631578949</v>
      </c>
      <c r="I36" s="74">
        <v>0.96</v>
      </c>
      <c r="J36" s="74">
        <v>1</v>
      </c>
      <c r="K36" s="74">
        <v>0.78947368421052633</v>
      </c>
      <c r="L36" s="74">
        <v>0.88</v>
      </c>
      <c r="M36" s="74">
        <v>1</v>
      </c>
      <c r="N36" s="74">
        <v>0.77777777777777779</v>
      </c>
      <c r="O36" s="74">
        <v>1</v>
      </c>
      <c r="P36" s="74">
        <v>0.88888888888888884</v>
      </c>
      <c r="Q36" s="74">
        <v>0.92452830188679247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25">
      <c r="A37" s="62"/>
      <c r="B37" s="58" t="s">
        <v>19</v>
      </c>
      <c r="C37" s="74">
        <v>0.86746987951807231</v>
      </c>
      <c r="D37" s="74">
        <v>0.8</v>
      </c>
      <c r="E37" s="74">
        <v>0.93617021276595747</v>
      </c>
      <c r="F37" s="74">
        <v>0.83333333333333337</v>
      </c>
      <c r="G37" s="74">
        <v>0.8666666666666667</v>
      </c>
      <c r="H37" s="74">
        <v>0.9538461538461539</v>
      </c>
      <c r="I37" s="74">
        <v>0.92</v>
      </c>
      <c r="J37" s="74">
        <v>0.66666666666666663</v>
      </c>
      <c r="K37" s="74">
        <v>0.5</v>
      </c>
      <c r="L37" s="74">
        <v>1</v>
      </c>
      <c r="M37" s="74">
        <v>1</v>
      </c>
      <c r="N37" s="74">
        <v>0.83333333333333337</v>
      </c>
      <c r="O37" s="74">
        <v>1</v>
      </c>
      <c r="P37" s="74">
        <v>1</v>
      </c>
      <c r="Q37" s="74">
        <v>0.93548387096774188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25">
      <c r="A38" s="55"/>
      <c r="B38" s="58" t="s">
        <v>20</v>
      </c>
      <c r="C38" s="74">
        <v>0.8441558441558441</v>
      </c>
      <c r="D38" s="74">
        <v>0.75</v>
      </c>
      <c r="E38" s="74">
        <v>0.86111111111111116</v>
      </c>
      <c r="F38" s="74">
        <v>0.82857142857142863</v>
      </c>
      <c r="G38" s="74">
        <v>1</v>
      </c>
      <c r="H38" s="74">
        <v>0.96226415094339623</v>
      </c>
      <c r="I38" s="74">
        <v>1</v>
      </c>
      <c r="J38" s="74">
        <v>0.8</v>
      </c>
      <c r="K38" s="74">
        <v>0.76923076923076927</v>
      </c>
      <c r="L38" s="74">
        <v>1</v>
      </c>
      <c r="M38" s="74">
        <v>1</v>
      </c>
      <c r="N38" s="74">
        <v>1</v>
      </c>
      <c r="O38" s="74">
        <v>1</v>
      </c>
      <c r="P38" s="74">
        <v>0.66666666666666663</v>
      </c>
      <c r="Q38" s="74">
        <v>0.94871794871794868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25">
      <c r="A39" s="55"/>
      <c r="B39" s="58" t="s">
        <v>21</v>
      </c>
      <c r="C39" s="74">
        <v>0.77108433734939763</v>
      </c>
      <c r="D39" s="74">
        <v>0.5714285714285714</v>
      </c>
      <c r="E39" s="74">
        <v>0.90322580645161288</v>
      </c>
      <c r="F39" s="74">
        <v>0.875</v>
      </c>
      <c r="G39" s="74">
        <v>0.88461538461538458</v>
      </c>
      <c r="H39" s="74">
        <v>0.98611111111111116</v>
      </c>
      <c r="I39" s="74">
        <v>1</v>
      </c>
      <c r="J39" s="74">
        <v>1</v>
      </c>
      <c r="K39" s="74">
        <v>0.7142857142857143</v>
      </c>
      <c r="L39" s="74">
        <v>0.93103448275862066</v>
      </c>
      <c r="M39" s="74">
        <v>1</v>
      </c>
      <c r="N39" s="74">
        <v>0.88888888888888884</v>
      </c>
      <c r="O39" s="74">
        <v>1</v>
      </c>
      <c r="P39" s="74">
        <v>1</v>
      </c>
      <c r="Q39" s="74">
        <v>0.96078431372549022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25">
      <c r="A40" s="55"/>
      <c r="B40" s="58" t="s">
        <v>22</v>
      </c>
      <c r="C40" s="74">
        <v>0.94117647058823528</v>
      </c>
      <c r="D40" s="74">
        <v>0.63636363636363635</v>
      </c>
      <c r="E40" s="74">
        <v>0.8666666666666667</v>
      </c>
      <c r="F40" s="74">
        <v>0.80952380952380953</v>
      </c>
      <c r="G40" s="74">
        <v>0.90476190476190477</v>
      </c>
      <c r="H40" s="74">
        <v>0.97014925373134331</v>
      </c>
      <c r="I40" s="74">
        <v>0.8125</v>
      </c>
      <c r="J40" s="74">
        <v>1</v>
      </c>
      <c r="K40" s="74">
        <v>0.88888888888888884</v>
      </c>
      <c r="L40" s="74">
        <v>0.95238095238095233</v>
      </c>
      <c r="M40" s="74">
        <v>1</v>
      </c>
      <c r="N40" s="74">
        <v>1</v>
      </c>
      <c r="O40" s="74">
        <v>0.875</v>
      </c>
      <c r="P40" s="74">
        <v>1</v>
      </c>
      <c r="Q40" s="74">
        <v>0.96875</v>
      </c>
      <c r="R40" s="56"/>
      <c r="S40" s="56"/>
      <c r="T40" s="56"/>
      <c r="U40" s="56"/>
      <c r="V40" s="56"/>
      <c r="W40" s="52"/>
      <c r="X40" s="52"/>
      <c r="Y40" s="52"/>
    </row>
    <row r="41" spans="1:28" hidden="1" x14ac:dyDescent="0.25">
      <c r="A41" s="61"/>
      <c r="B41" s="60" t="s">
        <v>23</v>
      </c>
      <c r="C41" s="76">
        <v>0.81818181818181823</v>
      </c>
      <c r="D41" s="76">
        <v>0.7</v>
      </c>
      <c r="E41" s="76">
        <v>0.88372093023255816</v>
      </c>
      <c r="F41" s="76">
        <v>0.83783783783783783</v>
      </c>
      <c r="G41" s="76">
        <v>0.84375</v>
      </c>
      <c r="H41" s="76">
        <v>0.9135802469135802</v>
      </c>
      <c r="I41" s="76">
        <v>0.95238095238095233</v>
      </c>
      <c r="J41" s="76">
        <v>1</v>
      </c>
      <c r="K41" s="76">
        <v>0.9</v>
      </c>
      <c r="L41" s="76">
        <v>0.95652173913043481</v>
      </c>
      <c r="M41" s="76">
        <v>0.75</v>
      </c>
      <c r="N41" s="76">
        <v>1</v>
      </c>
      <c r="O41" s="76">
        <v>1</v>
      </c>
      <c r="P41" s="76">
        <v>1</v>
      </c>
      <c r="Q41" s="76">
        <v>0.97959183673469385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25">
      <c r="A42" s="63">
        <v>2020</v>
      </c>
      <c r="B42" s="58" t="s">
        <v>12</v>
      </c>
      <c r="C42" s="74">
        <v>0.7831325301204819</v>
      </c>
      <c r="D42" s="74">
        <v>0.5714285714285714</v>
      </c>
      <c r="E42" s="74">
        <v>0.88636363636363635</v>
      </c>
      <c r="F42" s="74">
        <v>0.9</v>
      </c>
      <c r="G42" s="74">
        <v>0.95833333333333337</v>
      </c>
      <c r="H42" s="74">
        <v>0.98863636363636365</v>
      </c>
      <c r="I42" s="74">
        <v>0.86956521739130432</v>
      </c>
      <c r="J42" s="74">
        <v>1</v>
      </c>
      <c r="K42" s="74">
        <v>0.78947368421052633</v>
      </c>
      <c r="L42" s="74">
        <v>0.82608695652173914</v>
      </c>
      <c r="M42" s="74">
        <v>1</v>
      </c>
      <c r="N42" s="74">
        <v>0.83333333333333337</v>
      </c>
      <c r="O42" s="74">
        <v>1</v>
      </c>
      <c r="P42" s="74">
        <v>1</v>
      </c>
      <c r="Q42" s="74">
        <v>0.95454545454545459</v>
      </c>
      <c r="R42" s="56"/>
      <c r="S42" s="56"/>
      <c r="T42" s="56"/>
      <c r="U42" s="56"/>
      <c r="V42" s="56"/>
      <c r="W42" s="52"/>
      <c r="X42" s="52"/>
      <c r="Y42" s="52"/>
    </row>
    <row r="43" spans="1:28" x14ac:dyDescent="0.25">
      <c r="A43" s="55"/>
      <c r="B43" s="58" t="s">
        <v>13</v>
      </c>
      <c r="C43" s="74">
        <v>0.81333333333333335</v>
      </c>
      <c r="D43" s="74">
        <v>0.66666666666666663</v>
      </c>
      <c r="E43" s="74">
        <v>0.875</v>
      </c>
      <c r="F43" s="74">
        <v>0.84210526315789469</v>
      </c>
      <c r="G43" s="74">
        <v>0.95652173913043481</v>
      </c>
      <c r="H43" s="74">
        <v>0.98529411764705888</v>
      </c>
      <c r="I43" s="74">
        <v>0.93103448275862066</v>
      </c>
      <c r="J43" s="74">
        <v>0.66666666666666663</v>
      </c>
      <c r="K43" s="74">
        <v>0.8125</v>
      </c>
      <c r="L43" s="74">
        <v>1</v>
      </c>
      <c r="M43" s="74">
        <v>1</v>
      </c>
      <c r="N43" s="74">
        <v>0.8571428571428571</v>
      </c>
      <c r="O43" s="74">
        <v>1</v>
      </c>
      <c r="P43" s="74">
        <v>0.83333333333333337</v>
      </c>
      <c r="Q43" s="74">
        <v>0.90243902439024393</v>
      </c>
      <c r="R43" s="56"/>
      <c r="S43" s="56"/>
      <c r="T43" s="56"/>
      <c r="U43" s="56"/>
      <c r="V43" s="56"/>
      <c r="W43" s="52"/>
      <c r="X43" s="52"/>
      <c r="Y43" s="52"/>
    </row>
    <row r="44" spans="1:28" x14ac:dyDescent="0.25">
      <c r="A44" s="55"/>
      <c r="B44" s="58" t="s">
        <v>14</v>
      </c>
      <c r="C44" s="74">
        <v>0.87654320987654322</v>
      </c>
      <c r="D44" s="74">
        <v>0.88888888888888884</v>
      </c>
      <c r="E44" s="74">
        <v>0.8571428571428571</v>
      </c>
      <c r="F44" s="74">
        <v>0.89189189189189189</v>
      </c>
      <c r="G44" s="74">
        <v>0.9642857142857143</v>
      </c>
      <c r="H44" s="74">
        <v>0.971830985915493</v>
      </c>
      <c r="I44" s="74">
        <v>0.94117647058823528</v>
      </c>
      <c r="J44" s="74">
        <v>1</v>
      </c>
      <c r="K44" s="74">
        <v>0.73333333333333328</v>
      </c>
      <c r="L44" s="74">
        <v>0.95238095238095233</v>
      </c>
      <c r="M44" s="74">
        <v>0.88888888888888884</v>
      </c>
      <c r="N44" s="74">
        <v>1</v>
      </c>
      <c r="O44" s="74">
        <v>1</v>
      </c>
      <c r="P44" s="74">
        <v>1</v>
      </c>
      <c r="Q44" s="74">
        <v>0.96153846153846156</v>
      </c>
      <c r="R44" s="56"/>
      <c r="S44" s="56"/>
      <c r="T44" s="56"/>
      <c r="U44" s="56"/>
      <c r="V44" s="56"/>
      <c r="W44" s="52"/>
      <c r="X44" s="52"/>
      <c r="Y44" s="52"/>
    </row>
    <row r="45" spans="1:28" x14ac:dyDescent="0.25">
      <c r="A45" s="55"/>
      <c r="B45" s="58" t="s">
        <v>15</v>
      </c>
      <c r="C45" s="74">
        <v>0.88</v>
      </c>
      <c r="D45" s="74">
        <v>1</v>
      </c>
      <c r="E45" s="74">
        <v>0.93103448275862066</v>
      </c>
      <c r="F45" s="74">
        <v>0.95</v>
      </c>
      <c r="G45" s="74">
        <v>1</v>
      </c>
      <c r="H45" s="74">
        <v>0.98245614035087714</v>
      </c>
      <c r="I45" s="74">
        <v>1</v>
      </c>
      <c r="J45" s="74">
        <v>1</v>
      </c>
      <c r="K45" s="74">
        <v>0.75</v>
      </c>
      <c r="L45" s="74">
        <v>0.91666666666666663</v>
      </c>
      <c r="M45" s="74">
        <v>1</v>
      </c>
      <c r="N45" s="74">
        <v>0.66666666666666663</v>
      </c>
      <c r="O45" s="74">
        <v>1</v>
      </c>
      <c r="P45" s="74">
        <v>1</v>
      </c>
      <c r="Q45" s="74">
        <v>0.96153846153846156</v>
      </c>
      <c r="R45" s="56"/>
      <c r="S45" s="56"/>
      <c r="T45" s="56"/>
      <c r="U45" s="56"/>
      <c r="V45" s="56"/>
      <c r="W45" s="52"/>
      <c r="X45" s="52"/>
      <c r="Y45" s="52"/>
    </row>
    <row r="46" spans="1:28" x14ac:dyDescent="0.25">
      <c r="A46" s="55"/>
      <c r="B46" s="58" t="s">
        <v>16</v>
      </c>
      <c r="C46" s="74">
        <v>0.85185185185185186</v>
      </c>
      <c r="D46" s="74">
        <v>0.72727272727272729</v>
      </c>
      <c r="E46" s="74">
        <v>0.95</v>
      </c>
      <c r="F46" s="74">
        <v>0.94444444444444442</v>
      </c>
      <c r="G46" s="74">
        <v>0.95652173913043481</v>
      </c>
      <c r="H46" s="74">
        <v>0.953125</v>
      </c>
      <c r="I46" s="74">
        <v>1</v>
      </c>
      <c r="J46" s="74">
        <v>1</v>
      </c>
      <c r="K46" s="74">
        <v>0.73333333333333328</v>
      </c>
      <c r="L46" s="74">
        <v>1</v>
      </c>
      <c r="M46" s="74">
        <v>1</v>
      </c>
      <c r="N46" s="74">
        <v>0.90909090909090906</v>
      </c>
      <c r="O46" s="74">
        <v>1</v>
      </c>
      <c r="P46" s="74">
        <v>1</v>
      </c>
      <c r="Q46" s="74">
        <v>1</v>
      </c>
      <c r="R46" s="56"/>
      <c r="S46" s="56"/>
      <c r="T46" s="56"/>
      <c r="U46" s="56"/>
      <c r="V46" s="56"/>
      <c r="W46" s="52"/>
      <c r="X46" s="52"/>
      <c r="Y46" s="52"/>
    </row>
    <row r="47" spans="1:28" x14ac:dyDescent="0.25">
      <c r="A47" s="55"/>
      <c r="B47" s="58" t="s">
        <v>17</v>
      </c>
      <c r="C47" s="74">
        <v>0.89393939393939392</v>
      </c>
      <c r="D47" s="74">
        <v>1</v>
      </c>
      <c r="E47" s="74">
        <v>0.88888888888888884</v>
      </c>
      <c r="F47" s="74">
        <v>0.79166666666666663</v>
      </c>
      <c r="G47" s="74">
        <v>0.95</v>
      </c>
      <c r="H47" s="74">
        <v>0.98412698412698407</v>
      </c>
      <c r="I47" s="74">
        <v>0.91666666666666663</v>
      </c>
      <c r="J47" s="74">
        <v>0.5</v>
      </c>
      <c r="K47" s="74">
        <v>0.63636363636363635</v>
      </c>
      <c r="L47" s="74">
        <v>1</v>
      </c>
      <c r="M47" s="74">
        <v>1</v>
      </c>
      <c r="N47" s="74">
        <v>1</v>
      </c>
      <c r="O47" s="74">
        <v>1</v>
      </c>
      <c r="P47" s="74">
        <v>0.8571428571428571</v>
      </c>
      <c r="Q47" s="74">
        <v>0.97222222222222221</v>
      </c>
      <c r="R47" s="56"/>
      <c r="S47" s="56"/>
      <c r="T47" s="56"/>
      <c r="U47" s="56"/>
      <c r="V47" s="56"/>
      <c r="W47" s="52"/>
      <c r="X47" s="52"/>
      <c r="Y47" s="52"/>
    </row>
    <row r="48" spans="1:28" x14ac:dyDescent="0.25">
      <c r="A48" s="55"/>
      <c r="B48" s="58" t="s">
        <v>18</v>
      </c>
      <c r="C48" s="74">
        <v>0.8529411764705882</v>
      </c>
      <c r="D48" s="74">
        <v>0.7857142857142857</v>
      </c>
      <c r="E48" s="74">
        <v>0.90384615384615385</v>
      </c>
      <c r="F48" s="74">
        <v>0.73076923076923073</v>
      </c>
      <c r="G48" s="74">
        <v>0.96875</v>
      </c>
      <c r="H48" s="74">
        <v>0.95348837209302328</v>
      </c>
      <c r="I48" s="74">
        <v>0.95833333333333337</v>
      </c>
      <c r="J48" s="74">
        <v>1</v>
      </c>
      <c r="K48" s="74">
        <v>0.85</v>
      </c>
      <c r="L48" s="74">
        <v>1</v>
      </c>
      <c r="M48" s="74">
        <v>1</v>
      </c>
      <c r="N48" s="74">
        <v>1</v>
      </c>
      <c r="O48" s="74">
        <v>1</v>
      </c>
      <c r="P48" s="74">
        <v>1</v>
      </c>
      <c r="Q48" s="74">
        <v>1</v>
      </c>
      <c r="R48" s="56"/>
      <c r="S48" s="56"/>
      <c r="T48" s="56"/>
      <c r="U48" s="56"/>
      <c r="V48" s="56"/>
      <c r="W48" s="52"/>
      <c r="X48" s="52"/>
      <c r="Y48" s="52"/>
    </row>
    <row r="49" spans="1:28" x14ac:dyDescent="0.25">
      <c r="A49" s="55"/>
      <c r="B49" s="58" t="s">
        <v>19</v>
      </c>
      <c r="C49" s="74">
        <v>0.79365079365079361</v>
      </c>
      <c r="D49" s="74">
        <v>0.66666666666666663</v>
      </c>
      <c r="E49" s="74">
        <v>0.96153846153846156</v>
      </c>
      <c r="F49" s="74">
        <v>0.81818181818181823</v>
      </c>
      <c r="G49" s="74">
        <v>0.8</v>
      </c>
      <c r="H49" s="74">
        <v>0.9538461538461539</v>
      </c>
      <c r="I49" s="74">
        <v>0.93333333333333335</v>
      </c>
      <c r="J49" s="74">
        <v>1</v>
      </c>
      <c r="K49" s="74">
        <v>0.375</v>
      </c>
      <c r="L49" s="74">
        <v>0.91428571428571426</v>
      </c>
      <c r="M49" s="74">
        <v>1</v>
      </c>
      <c r="N49" s="74">
        <v>1</v>
      </c>
      <c r="O49" s="74">
        <v>0.8</v>
      </c>
      <c r="P49" s="74">
        <v>1</v>
      </c>
      <c r="Q49" s="74">
        <v>0.93103448275862066</v>
      </c>
      <c r="R49" s="56"/>
      <c r="S49" s="56"/>
      <c r="T49" s="56"/>
      <c r="U49" s="56"/>
      <c r="V49" s="56"/>
      <c r="W49" s="52"/>
      <c r="X49" s="52"/>
      <c r="Y49" s="52"/>
    </row>
    <row r="50" spans="1:28" x14ac:dyDescent="0.25">
      <c r="A50" s="55"/>
      <c r="B50" s="58" t="s">
        <v>20</v>
      </c>
      <c r="C50" s="74">
        <v>0.89743589743589747</v>
      </c>
      <c r="D50" s="74">
        <v>0.75</v>
      </c>
      <c r="E50" s="74">
        <v>0.92500000000000004</v>
      </c>
      <c r="F50" s="74">
        <v>0.88235294117647056</v>
      </c>
      <c r="G50" s="74">
        <v>0.8666666666666667</v>
      </c>
      <c r="H50" s="74">
        <v>0.95</v>
      </c>
      <c r="I50" s="74">
        <v>0.88235294117647056</v>
      </c>
      <c r="J50" s="74">
        <v>0.66666666666666663</v>
      </c>
      <c r="K50" s="74">
        <v>0.7142857142857143</v>
      </c>
      <c r="L50" s="74">
        <v>0.90476190476190477</v>
      </c>
      <c r="M50" s="74">
        <v>1</v>
      </c>
      <c r="N50" s="74">
        <v>1</v>
      </c>
      <c r="O50" s="74">
        <v>0.83333333333333337</v>
      </c>
      <c r="P50" s="74">
        <v>1</v>
      </c>
      <c r="Q50" s="74">
        <v>1</v>
      </c>
      <c r="R50" s="56"/>
      <c r="S50" s="56"/>
      <c r="T50" s="56"/>
      <c r="U50" s="56"/>
      <c r="V50" s="56"/>
      <c r="W50" s="52"/>
      <c r="X50" s="52"/>
      <c r="Y50" s="52"/>
    </row>
    <row r="51" spans="1:28" x14ac:dyDescent="0.25">
      <c r="A51" s="55"/>
      <c r="B51" s="58" t="s">
        <v>21</v>
      </c>
      <c r="C51" s="74">
        <v>0.90769230769230769</v>
      </c>
      <c r="D51" s="74">
        <v>0.66666666666666663</v>
      </c>
      <c r="E51" s="74">
        <v>0.91428571428571426</v>
      </c>
      <c r="F51" s="74">
        <v>0.89655172413793105</v>
      </c>
      <c r="G51" s="74">
        <v>0.95238095238095233</v>
      </c>
      <c r="H51" s="74">
        <v>1</v>
      </c>
      <c r="I51" s="74">
        <v>0.95652173913043481</v>
      </c>
      <c r="J51" s="74">
        <v>1</v>
      </c>
      <c r="K51" s="74">
        <v>0.55555555555555558</v>
      </c>
      <c r="L51" s="74">
        <v>0.89473684210526316</v>
      </c>
      <c r="M51" s="74">
        <v>1</v>
      </c>
      <c r="N51" s="74">
        <v>1</v>
      </c>
      <c r="O51" s="74">
        <v>1</v>
      </c>
      <c r="P51" s="74">
        <v>1</v>
      </c>
      <c r="Q51" s="74">
        <v>0.93939393939393945</v>
      </c>
      <c r="R51" s="56"/>
      <c r="S51" s="56"/>
      <c r="T51" s="56"/>
      <c r="U51" s="56"/>
      <c r="V51" s="56"/>
      <c r="W51" s="52"/>
      <c r="X51" s="52"/>
      <c r="Y51" s="52"/>
    </row>
    <row r="52" spans="1:28" x14ac:dyDescent="0.25">
      <c r="A52" s="55"/>
      <c r="B52" s="58" t="s">
        <v>22</v>
      </c>
      <c r="C52" s="74">
        <v>0.97872340425531912</v>
      </c>
      <c r="D52" s="74">
        <v>0.8</v>
      </c>
      <c r="E52" s="74">
        <v>0.96666666666666667</v>
      </c>
      <c r="F52" s="74">
        <v>0.86206896551724133</v>
      </c>
      <c r="G52" s="74">
        <v>0.875</v>
      </c>
      <c r="H52" s="74">
        <v>1</v>
      </c>
      <c r="I52" s="74">
        <v>1</v>
      </c>
      <c r="J52" s="74">
        <v>1</v>
      </c>
      <c r="K52" s="74">
        <v>0.88888888888888884</v>
      </c>
      <c r="L52" s="74">
        <v>0.96</v>
      </c>
      <c r="M52" s="74">
        <v>1</v>
      </c>
      <c r="N52" s="74">
        <v>0.8571428571428571</v>
      </c>
      <c r="O52" s="74">
        <v>1</v>
      </c>
      <c r="P52" s="74">
        <v>1</v>
      </c>
      <c r="Q52" s="74">
        <v>0.93023255813953487</v>
      </c>
      <c r="R52" s="56"/>
      <c r="S52" s="56"/>
      <c r="T52" s="56"/>
      <c r="U52" s="56"/>
      <c r="V52" s="56"/>
      <c r="W52" s="52"/>
      <c r="X52" s="52"/>
      <c r="Y52" s="52"/>
    </row>
    <row r="53" spans="1:28" x14ac:dyDescent="0.25">
      <c r="A53" s="61"/>
      <c r="B53" s="60" t="s">
        <v>23</v>
      </c>
      <c r="C53" s="76">
        <v>0.83098591549295775</v>
      </c>
      <c r="D53" s="76">
        <v>0.625</v>
      </c>
      <c r="E53" s="76">
        <v>0.90476190476190477</v>
      </c>
      <c r="F53" s="76">
        <v>0.77777777777777779</v>
      </c>
      <c r="G53" s="76">
        <v>1</v>
      </c>
      <c r="H53" s="76">
        <v>0.98076923076923073</v>
      </c>
      <c r="I53" s="76">
        <v>1</v>
      </c>
      <c r="J53" s="76">
        <v>0.5</v>
      </c>
      <c r="K53" s="76">
        <v>0.91666666666666663</v>
      </c>
      <c r="L53" s="76">
        <v>0.8666666666666667</v>
      </c>
      <c r="M53" s="76">
        <v>1</v>
      </c>
      <c r="N53" s="76">
        <v>0.8571428571428571</v>
      </c>
      <c r="O53" s="76">
        <v>1</v>
      </c>
      <c r="P53" s="76">
        <v>1</v>
      </c>
      <c r="Q53" s="76">
        <v>0.97142857142857142</v>
      </c>
      <c r="R53" s="56"/>
      <c r="S53" s="56"/>
      <c r="T53" s="56"/>
      <c r="U53" s="56"/>
      <c r="V53" s="56"/>
      <c r="W53" s="52"/>
      <c r="X53" s="52"/>
      <c r="Y53" s="52"/>
    </row>
    <row r="54" spans="1:28" x14ac:dyDescent="0.25">
      <c r="A54" s="63">
        <v>2021</v>
      </c>
      <c r="B54" s="58" t="s">
        <v>12</v>
      </c>
      <c r="C54" s="74">
        <v>0.84057971014492749</v>
      </c>
      <c r="D54" s="74">
        <v>0.4</v>
      </c>
      <c r="E54" s="74">
        <v>0.8928571428571429</v>
      </c>
      <c r="F54" s="74">
        <v>0.875</v>
      </c>
      <c r="G54" s="74">
        <v>0.96875</v>
      </c>
      <c r="H54" s="74">
        <v>0.97727272727272729</v>
      </c>
      <c r="I54" s="74">
        <v>0.9642857142857143</v>
      </c>
      <c r="J54" s="74">
        <v>1</v>
      </c>
      <c r="K54" s="74">
        <v>1</v>
      </c>
      <c r="L54" s="74">
        <v>1</v>
      </c>
      <c r="M54" s="74">
        <v>1</v>
      </c>
      <c r="N54" s="74">
        <v>0.9</v>
      </c>
      <c r="O54" s="74">
        <v>1</v>
      </c>
      <c r="P54" s="74">
        <v>1</v>
      </c>
      <c r="Q54" s="74">
        <v>1</v>
      </c>
      <c r="R54" s="56"/>
      <c r="S54" s="56"/>
      <c r="T54" s="56"/>
      <c r="U54" s="56"/>
      <c r="V54" s="56"/>
      <c r="W54" s="52"/>
      <c r="X54" s="52"/>
      <c r="Y54" s="52"/>
      <c r="Z54" s="256"/>
      <c r="AA54" s="256"/>
      <c r="AB54" s="256"/>
    </row>
    <row r="55" spans="1:28" x14ac:dyDescent="0.25">
      <c r="A55" s="55"/>
      <c r="B55" s="58" t="s">
        <v>13</v>
      </c>
      <c r="C55" s="74">
        <v>0.87671232876712324</v>
      </c>
      <c r="D55" s="74">
        <v>0.8571428571428571</v>
      </c>
      <c r="E55" s="74">
        <v>0.96296296296296291</v>
      </c>
      <c r="F55" s="74">
        <v>0.88235294117647056</v>
      </c>
      <c r="G55" s="74">
        <v>1</v>
      </c>
      <c r="H55" s="74">
        <v>0.94</v>
      </c>
      <c r="I55" s="74">
        <v>1</v>
      </c>
      <c r="J55" s="74">
        <v>1</v>
      </c>
      <c r="K55" s="74">
        <v>0.77777777777777779</v>
      </c>
      <c r="L55" s="74">
        <v>1</v>
      </c>
      <c r="M55" s="74"/>
      <c r="N55" s="74">
        <v>1</v>
      </c>
      <c r="O55" s="74">
        <v>1</v>
      </c>
      <c r="P55" s="74">
        <v>1</v>
      </c>
      <c r="Q55" s="74">
        <v>0.91666666666666663</v>
      </c>
      <c r="R55" s="56"/>
      <c r="S55" s="56"/>
      <c r="T55" s="56"/>
      <c r="U55" s="56"/>
      <c r="V55" s="56"/>
      <c r="W55" s="52"/>
      <c r="X55" s="52"/>
      <c r="Y55" s="52"/>
      <c r="Z55" s="256"/>
      <c r="AA55" s="256"/>
      <c r="AB55" s="256"/>
    </row>
    <row r="56" spans="1:28" x14ac:dyDescent="0.25">
      <c r="A56" s="55"/>
      <c r="B56" s="58" t="s">
        <v>14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56"/>
      <c r="S56" s="56"/>
      <c r="T56" s="56"/>
      <c r="U56" s="56"/>
      <c r="V56" s="56"/>
      <c r="W56" s="52"/>
      <c r="X56" s="52"/>
      <c r="Y56" s="52"/>
      <c r="Z56" s="256"/>
      <c r="AA56" s="256"/>
      <c r="AB56" s="256"/>
    </row>
    <row r="57" spans="1:28" x14ac:dyDescent="0.25">
      <c r="A57" s="55"/>
      <c r="B57" s="58" t="s">
        <v>15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56"/>
      <c r="S57" s="56"/>
      <c r="T57" s="56"/>
      <c r="U57" s="56"/>
      <c r="V57" s="56"/>
      <c r="W57" s="52"/>
      <c r="X57" s="52"/>
      <c r="Y57" s="52"/>
      <c r="Z57" s="256"/>
      <c r="AA57" s="256"/>
      <c r="AB57" s="256"/>
    </row>
    <row r="58" spans="1:28" x14ac:dyDescent="0.25">
      <c r="A58" s="55"/>
      <c r="B58" s="58" t="s">
        <v>16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56"/>
      <c r="S58" s="56"/>
      <c r="T58" s="56"/>
      <c r="U58" s="56"/>
      <c r="V58" s="56"/>
      <c r="W58" s="52"/>
      <c r="X58" s="52"/>
      <c r="Y58" s="52"/>
      <c r="Z58" s="256"/>
      <c r="AA58" s="256"/>
      <c r="AB58" s="256"/>
    </row>
    <row r="59" spans="1:28" x14ac:dyDescent="0.25">
      <c r="A59" s="55"/>
      <c r="B59" s="58" t="s">
        <v>17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56"/>
      <c r="S59" s="56"/>
      <c r="T59" s="56"/>
      <c r="U59" s="56"/>
      <c r="V59" s="56"/>
      <c r="W59" s="52"/>
      <c r="X59" s="52"/>
      <c r="Y59" s="52"/>
      <c r="Z59" s="256"/>
      <c r="AA59" s="256"/>
      <c r="AB59" s="256"/>
    </row>
    <row r="60" spans="1:28" x14ac:dyDescent="0.25">
      <c r="A60" s="55"/>
      <c r="B60" s="58" t="s">
        <v>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6"/>
      <c r="S60" s="56"/>
      <c r="T60" s="56"/>
      <c r="U60" s="56"/>
      <c r="V60" s="56"/>
      <c r="W60" s="52"/>
      <c r="X60" s="52"/>
      <c r="Y60" s="52"/>
      <c r="Z60" s="256"/>
      <c r="AA60" s="256"/>
      <c r="AB60" s="256"/>
    </row>
    <row r="61" spans="1:28" x14ac:dyDescent="0.25">
      <c r="A61" s="55"/>
      <c r="B61" s="58" t="s">
        <v>19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56"/>
      <c r="S61" s="56"/>
      <c r="T61" s="56"/>
      <c r="U61" s="56"/>
      <c r="V61" s="56"/>
      <c r="W61" s="52"/>
      <c r="X61" s="52"/>
      <c r="Y61" s="52"/>
      <c r="Z61" s="256"/>
      <c r="AA61" s="256"/>
      <c r="AB61" s="256"/>
    </row>
    <row r="62" spans="1:28" x14ac:dyDescent="0.25">
      <c r="A62" s="55"/>
      <c r="B62" s="58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56"/>
      <c r="S62" s="56"/>
      <c r="T62" s="56"/>
      <c r="U62" s="56"/>
      <c r="V62" s="56"/>
      <c r="W62" s="52"/>
      <c r="X62" s="52"/>
      <c r="Y62" s="52"/>
      <c r="Z62" s="256"/>
      <c r="AA62" s="256"/>
      <c r="AB62" s="256"/>
    </row>
    <row r="63" spans="1:28" x14ac:dyDescent="0.25">
      <c r="A63" s="55"/>
      <c r="B63" s="58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56"/>
      <c r="S63" s="56"/>
      <c r="T63" s="56"/>
      <c r="U63" s="56"/>
      <c r="V63" s="56"/>
      <c r="W63" s="52"/>
      <c r="X63" s="52"/>
      <c r="Y63" s="52"/>
      <c r="Z63" s="256"/>
      <c r="AA63" s="256"/>
      <c r="AB63" s="256"/>
    </row>
    <row r="64" spans="1:28" x14ac:dyDescent="0.25">
      <c r="A64" s="55"/>
      <c r="B64" s="58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56"/>
      <c r="S64" s="56"/>
      <c r="T64" s="56"/>
      <c r="U64" s="56"/>
      <c r="V64" s="56"/>
      <c r="W64" s="52"/>
      <c r="X64" s="52"/>
      <c r="Y64" s="52"/>
      <c r="Z64" s="256"/>
      <c r="AA64" s="256"/>
      <c r="AB64" s="256"/>
    </row>
    <row r="65" spans="1:28" x14ac:dyDescent="0.25">
      <c r="A65" s="55"/>
      <c r="B65" s="58" t="s">
        <v>23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56"/>
      <c r="S65" s="56"/>
      <c r="T65" s="56"/>
      <c r="U65" s="56"/>
      <c r="V65" s="56"/>
      <c r="W65" s="52"/>
      <c r="X65" s="52"/>
      <c r="Y65" s="52"/>
      <c r="Z65" s="256"/>
      <c r="AA65" s="256"/>
      <c r="AB65" s="256"/>
    </row>
    <row r="66" spans="1:28" ht="30" customHeight="1" x14ac:dyDescent="0.25">
      <c r="A66" s="64" t="s">
        <v>125</v>
      </c>
      <c r="B66" s="65" t="s">
        <v>124</v>
      </c>
      <c r="C66" s="81">
        <v>0.85914179104477617</v>
      </c>
      <c r="D66" s="81">
        <v>0.63253012048192769</v>
      </c>
      <c r="E66" s="81">
        <v>0.9427609427609428</v>
      </c>
      <c r="F66" s="81">
        <v>0.8571428571428571</v>
      </c>
      <c r="G66" s="81">
        <v>0.93005181347150256</v>
      </c>
      <c r="H66" s="81">
        <v>0.97014925373134331</v>
      </c>
      <c r="I66" s="81">
        <v>0.93478260869565222</v>
      </c>
      <c r="J66" s="81">
        <v>0.82222222222222219</v>
      </c>
      <c r="K66" s="81">
        <v>0.78378378378378377</v>
      </c>
      <c r="L66" s="81">
        <v>0.9233449477351916</v>
      </c>
      <c r="M66" s="81">
        <v>0.97368421052631582</v>
      </c>
      <c r="N66" s="81">
        <v>0.9152542372881356</v>
      </c>
      <c r="O66" s="81">
        <v>0.94366197183098588</v>
      </c>
      <c r="P66" s="81">
        <v>0.9438202247191011</v>
      </c>
      <c r="Q66" s="81">
        <v>0.91283676703645011</v>
      </c>
      <c r="R66" s="55"/>
      <c r="S66" s="56"/>
      <c r="T66" s="56"/>
      <c r="U66" s="56"/>
      <c r="V66" s="56"/>
      <c r="W66" s="52"/>
      <c r="X66" s="52"/>
      <c r="Y66" s="52"/>
    </row>
    <row r="67" spans="1:28" ht="30" customHeight="1" x14ac:dyDescent="0.25">
      <c r="A67" s="55"/>
      <c r="B67" s="55" t="s">
        <v>48</v>
      </c>
      <c r="C67" s="83">
        <v>0.86571428571428577</v>
      </c>
      <c r="D67" s="83">
        <v>0.69298245614035092</v>
      </c>
      <c r="E67" s="83">
        <v>0.95169946332737032</v>
      </c>
      <c r="F67" s="83">
        <v>0.86230248306997748</v>
      </c>
      <c r="G67" s="83">
        <v>0.93800539083557954</v>
      </c>
      <c r="H67" s="83">
        <v>0.96504369538077406</v>
      </c>
      <c r="I67" s="83">
        <v>0.94776119402985071</v>
      </c>
      <c r="J67" s="83">
        <v>0.8035714285714286</v>
      </c>
      <c r="K67" s="83">
        <v>0.77064220183486243</v>
      </c>
      <c r="L67" s="83">
        <v>0.95238095238095233</v>
      </c>
      <c r="M67" s="83">
        <v>0.9662921348314607</v>
      </c>
      <c r="N67" s="83">
        <v>0.875</v>
      </c>
      <c r="O67" s="83">
        <v>0.956989247311828</v>
      </c>
      <c r="P67" s="83">
        <v>0.96261682242990654</v>
      </c>
      <c r="Q67" s="83">
        <v>0.95540308747855918</v>
      </c>
      <c r="R67" s="56"/>
      <c r="S67" s="56"/>
      <c r="T67" s="56"/>
      <c r="U67" s="56"/>
      <c r="V67" s="56"/>
      <c r="W67" s="52"/>
      <c r="X67" s="52"/>
      <c r="Y67" s="52"/>
    </row>
    <row r="68" spans="1:28" ht="30" customHeight="1" x14ac:dyDescent="0.25">
      <c r="A68" s="55"/>
      <c r="B68" s="55" t="s">
        <v>200</v>
      </c>
      <c r="C68" s="83">
        <v>0.83649052841475569</v>
      </c>
      <c r="D68" s="83">
        <v>0.7155963302752294</v>
      </c>
      <c r="E68" s="83">
        <v>0.88683602771362591</v>
      </c>
      <c r="F68" s="83">
        <v>0.8644986449864499</v>
      </c>
      <c r="G68" s="83">
        <v>0.91253644314868809</v>
      </c>
      <c r="H68" s="83">
        <v>0.96467722289890379</v>
      </c>
      <c r="I68" s="83">
        <v>0.93927125506072873</v>
      </c>
      <c r="J68" s="83">
        <v>0.89473684210526316</v>
      </c>
      <c r="K68" s="83">
        <v>0.75294117647058822</v>
      </c>
      <c r="L68" s="83">
        <v>0.92727272727272725</v>
      </c>
      <c r="M68" s="83">
        <v>0.96969696969696972</v>
      </c>
      <c r="N68" s="83">
        <v>0.86734693877551017</v>
      </c>
      <c r="O68" s="83">
        <v>0.98484848484848486</v>
      </c>
      <c r="P68" s="83">
        <v>0.94594594594594594</v>
      </c>
      <c r="Q68" s="83">
        <v>0.95178571428571423</v>
      </c>
      <c r="R68" s="56"/>
      <c r="S68" s="56"/>
      <c r="T68" s="56"/>
      <c r="U68" s="56"/>
      <c r="V68" s="56"/>
      <c r="W68" s="52"/>
      <c r="X68" s="52"/>
      <c r="Y68" s="52"/>
    </row>
    <row r="69" spans="1:28" ht="30" customHeight="1" x14ac:dyDescent="0.25">
      <c r="A69" s="55"/>
      <c r="B69" s="55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56"/>
      <c r="S69" s="56"/>
      <c r="T69" s="56"/>
      <c r="U69" s="56"/>
      <c r="V69" s="56"/>
      <c r="W69" s="52"/>
      <c r="X69" s="52"/>
      <c r="Y69" s="52"/>
    </row>
    <row r="70" spans="1:28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8" s="17" customFormat="1" ht="35.25" customHeight="1" x14ac:dyDescent="0.25">
      <c r="A71" s="226" t="s">
        <v>70</v>
      </c>
      <c r="B71" s="227"/>
      <c r="C71" s="227" t="s">
        <v>71</v>
      </c>
      <c r="D71" s="227" t="s">
        <v>72</v>
      </c>
      <c r="E71" s="227" t="s">
        <v>73</v>
      </c>
      <c r="F71" s="227" t="s">
        <v>74</v>
      </c>
      <c r="G71" s="227" t="s">
        <v>75</v>
      </c>
      <c r="H71" s="227" t="s">
        <v>76</v>
      </c>
      <c r="I71" s="227" t="s">
        <v>235</v>
      </c>
      <c r="J71" s="227" t="s">
        <v>77</v>
      </c>
      <c r="K71" s="227" t="s">
        <v>78</v>
      </c>
      <c r="L71" s="228" t="s">
        <v>79</v>
      </c>
      <c r="M71" s="228" t="s">
        <v>80</v>
      </c>
      <c r="N71" s="228" t="s">
        <v>81</v>
      </c>
      <c r="O71" s="228" t="s">
        <v>82</v>
      </c>
      <c r="P71" s="251"/>
      <c r="Q71" s="251"/>
      <c r="R71" s="251"/>
      <c r="S71" s="251"/>
      <c r="T71" s="251"/>
      <c r="U71" s="251"/>
      <c r="V71" s="251"/>
      <c r="W71" s="18"/>
      <c r="X71" s="18"/>
      <c r="Y71" s="18"/>
    </row>
    <row r="72" spans="1:28" hidden="1" x14ac:dyDescent="0.25">
      <c r="A72" s="57" t="s">
        <v>11</v>
      </c>
      <c r="B72" s="58" t="s">
        <v>12</v>
      </c>
      <c r="C72" s="74">
        <v>0.73684210526315785</v>
      </c>
      <c r="D72" s="74">
        <v>1</v>
      </c>
      <c r="E72" s="74"/>
      <c r="F72" s="74">
        <v>1</v>
      </c>
      <c r="G72" s="74">
        <v>1</v>
      </c>
      <c r="H72" s="74">
        <v>0.66666666666666663</v>
      </c>
      <c r="I72" s="74">
        <v>0.75</v>
      </c>
      <c r="J72" s="74">
        <v>0.91272727272727272</v>
      </c>
      <c r="K72" s="74">
        <v>1</v>
      </c>
      <c r="L72" s="74">
        <v>0.75</v>
      </c>
      <c r="M72" s="74">
        <v>0.84210526315789469</v>
      </c>
      <c r="N72" s="74">
        <v>0.78048780487804881</v>
      </c>
      <c r="O72" s="74">
        <v>0.91666666666666663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8" hidden="1" x14ac:dyDescent="0.25">
      <c r="A73" s="57"/>
      <c r="B73" s="58" t="s">
        <v>13</v>
      </c>
      <c r="C73" s="74">
        <v>0.79166666666666663</v>
      </c>
      <c r="D73" s="74">
        <v>1</v>
      </c>
      <c r="E73" s="74">
        <v>1</v>
      </c>
      <c r="F73" s="74">
        <v>1</v>
      </c>
      <c r="G73" s="74">
        <v>1</v>
      </c>
      <c r="H73" s="74">
        <v>0</v>
      </c>
      <c r="I73" s="74">
        <v>1</v>
      </c>
      <c r="J73" s="74">
        <v>0.95114006514657978</v>
      </c>
      <c r="K73" s="74">
        <v>0.7142857142857143</v>
      </c>
      <c r="L73" s="74">
        <v>1</v>
      </c>
      <c r="M73" s="74">
        <v>0.89655172413793105</v>
      </c>
      <c r="N73" s="74">
        <v>0.82926829268292679</v>
      </c>
      <c r="O73" s="74">
        <v>0.61538461538461542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8" hidden="1" x14ac:dyDescent="0.25">
      <c r="A74" s="57"/>
      <c r="B74" s="58" t="s">
        <v>14</v>
      </c>
      <c r="C74" s="74">
        <v>0.9</v>
      </c>
      <c r="D74" s="74">
        <v>1</v>
      </c>
      <c r="E74" s="74">
        <v>1</v>
      </c>
      <c r="F74" s="74">
        <v>1</v>
      </c>
      <c r="G74" s="74">
        <v>0.93333333333333335</v>
      </c>
      <c r="H74" s="74">
        <v>0.5</v>
      </c>
      <c r="I74" s="74">
        <v>1</v>
      </c>
      <c r="J74" s="74">
        <v>0.94</v>
      </c>
      <c r="K74" s="74">
        <v>0.76923076923076927</v>
      </c>
      <c r="L74" s="74">
        <v>0.8</v>
      </c>
      <c r="M74" s="74">
        <v>0.96153846153846156</v>
      </c>
      <c r="N74" s="74">
        <v>0.82926829268292679</v>
      </c>
      <c r="O74" s="74">
        <v>0.8666666666666667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8" hidden="1" x14ac:dyDescent="0.25">
      <c r="A75" s="57"/>
      <c r="B75" s="58" t="s">
        <v>15</v>
      </c>
      <c r="C75" s="74">
        <v>0.8</v>
      </c>
      <c r="D75" s="74">
        <v>1</v>
      </c>
      <c r="E75" s="74"/>
      <c r="F75" s="74">
        <v>1</v>
      </c>
      <c r="G75" s="74">
        <v>1</v>
      </c>
      <c r="H75" s="74">
        <v>0.5</v>
      </c>
      <c r="I75" s="74">
        <v>0.75</v>
      </c>
      <c r="J75" s="74">
        <v>0.9561128526645768</v>
      </c>
      <c r="K75" s="74">
        <v>1</v>
      </c>
      <c r="L75" s="74">
        <v>1</v>
      </c>
      <c r="M75" s="74">
        <v>0.95454545454545459</v>
      </c>
      <c r="N75" s="74">
        <v>0.91489361702127658</v>
      </c>
      <c r="O75" s="74">
        <v>1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8" hidden="1" x14ac:dyDescent="0.25">
      <c r="A76" s="57"/>
      <c r="B76" s="58" t="s">
        <v>16</v>
      </c>
      <c r="C76" s="74">
        <v>1</v>
      </c>
      <c r="D76" s="74">
        <v>1</v>
      </c>
      <c r="E76" s="74">
        <v>1</v>
      </c>
      <c r="F76" s="74">
        <v>1</v>
      </c>
      <c r="G76" s="74">
        <v>0.97058823529411764</v>
      </c>
      <c r="H76" s="74">
        <v>0.33333333333333331</v>
      </c>
      <c r="I76" s="74">
        <v>0.5</v>
      </c>
      <c r="J76" s="74">
        <v>0.94736842105263153</v>
      </c>
      <c r="K76" s="74">
        <v>1</v>
      </c>
      <c r="L76" s="74">
        <v>0.875</v>
      </c>
      <c r="M76" s="74">
        <v>0.94444444444444442</v>
      </c>
      <c r="N76" s="74">
        <v>0.79487179487179482</v>
      </c>
      <c r="O76" s="74">
        <v>0.9375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8" s="250" customFormat="1" hidden="1" x14ac:dyDescent="0.25">
      <c r="A77" s="57"/>
      <c r="B77" s="58" t="s">
        <v>17</v>
      </c>
      <c r="C77" s="74">
        <v>1</v>
      </c>
      <c r="D77" s="74">
        <v>1</v>
      </c>
      <c r="E77" s="74"/>
      <c r="F77" s="74">
        <v>1</v>
      </c>
      <c r="G77" s="74">
        <v>1</v>
      </c>
      <c r="H77" s="74">
        <v>0</v>
      </c>
      <c r="I77" s="74">
        <v>0.66666666666666663</v>
      </c>
      <c r="J77" s="74">
        <v>0.95904436860068254</v>
      </c>
      <c r="K77" s="74">
        <v>0.90909090909090906</v>
      </c>
      <c r="L77" s="74">
        <v>1</v>
      </c>
      <c r="M77" s="74">
        <v>1</v>
      </c>
      <c r="N77" s="74">
        <v>0.91666666666666663</v>
      </c>
      <c r="O77" s="74">
        <v>0.92307692307692313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8" s="250" customFormat="1" hidden="1" x14ac:dyDescent="0.25">
      <c r="A78" s="57"/>
      <c r="B78" s="58" t="s">
        <v>18</v>
      </c>
      <c r="C78" s="74">
        <v>0.94736842105263153</v>
      </c>
      <c r="D78" s="74">
        <v>1</v>
      </c>
      <c r="E78" s="74">
        <v>1</v>
      </c>
      <c r="F78" s="74">
        <v>0.8571428571428571</v>
      </c>
      <c r="G78" s="74">
        <v>1</v>
      </c>
      <c r="H78" s="74">
        <v>0.42857142857142855</v>
      </c>
      <c r="I78" s="74">
        <v>1</v>
      </c>
      <c r="J78" s="74">
        <v>0.95092024539877296</v>
      </c>
      <c r="K78" s="74">
        <v>0.90909090909090906</v>
      </c>
      <c r="L78" s="74">
        <v>0.8571428571428571</v>
      </c>
      <c r="M78" s="74">
        <v>0.94117647058823528</v>
      </c>
      <c r="N78" s="74">
        <v>0.83720930232558144</v>
      </c>
      <c r="O78" s="74">
        <v>0.83333333333333337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8" s="250" customFormat="1" hidden="1" x14ac:dyDescent="0.25">
      <c r="A79" s="57"/>
      <c r="B79" s="58" t="s">
        <v>19</v>
      </c>
      <c r="C79" s="74">
        <v>0.93333333333333335</v>
      </c>
      <c r="D79" s="74">
        <v>1</v>
      </c>
      <c r="E79" s="74">
        <v>1</v>
      </c>
      <c r="F79" s="74">
        <v>1</v>
      </c>
      <c r="G79" s="74">
        <v>0.9</v>
      </c>
      <c r="H79" s="74">
        <v>0.66666666666666663</v>
      </c>
      <c r="I79" s="74">
        <v>0.75</v>
      </c>
      <c r="J79" s="74">
        <v>0.92307692307692313</v>
      </c>
      <c r="K79" s="74">
        <v>0.90909090909090906</v>
      </c>
      <c r="L79" s="74">
        <v>0.83333333333333337</v>
      </c>
      <c r="M79" s="74">
        <v>0.88461538461538458</v>
      </c>
      <c r="N79" s="74">
        <v>0.7567567567567568</v>
      </c>
      <c r="O79" s="74">
        <v>1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8" s="250" customFormat="1" hidden="1" x14ac:dyDescent="0.25">
      <c r="A80" s="57"/>
      <c r="B80" s="58" t="s">
        <v>20</v>
      </c>
      <c r="C80" s="74">
        <v>0.875</v>
      </c>
      <c r="D80" s="74">
        <v>1</v>
      </c>
      <c r="E80" s="74">
        <v>1</v>
      </c>
      <c r="F80" s="74">
        <v>1</v>
      </c>
      <c r="G80" s="74">
        <v>0.9375</v>
      </c>
      <c r="H80" s="74">
        <v>0.66666666666666663</v>
      </c>
      <c r="I80" s="74">
        <v>1</v>
      </c>
      <c r="J80" s="74">
        <v>0.94405594405594406</v>
      </c>
      <c r="K80" s="74">
        <v>0.625</v>
      </c>
      <c r="L80" s="74">
        <v>1</v>
      </c>
      <c r="M80" s="74">
        <v>0.96</v>
      </c>
      <c r="N80" s="74">
        <v>0.90476190476190477</v>
      </c>
      <c r="O80" s="74">
        <v>0.91666666666666663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50" customFormat="1" hidden="1" x14ac:dyDescent="0.25">
      <c r="A81" s="57"/>
      <c r="B81" s="58" t="s">
        <v>21</v>
      </c>
      <c r="C81" s="74">
        <v>0.84</v>
      </c>
      <c r="D81" s="74">
        <v>1</v>
      </c>
      <c r="E81" s="74">
        <v>1</v>
      </c>
      <c r="F81" s="74">
        <v>1</v>
      </c>
      <c r="G81" s="74">
        <v>0.95833333333333337</v>
      </c>
      <c r="H81" s="74">
        <v>0.75</v>
      </c>
      <c r="I81" s="74">
        <v>0.5</v>
      </c>
      <c r="J81" s="74">
        <v>0.93929712460063897</v>
      </c>
      <c r="K81" s="74">
        <v>0.83333333333333337</v>
      </c>
      <c r="L81" s="74">
        <v>1</v>
      </c>
      <c r="M81" s="74">
        <v>0.92307692307692313</v>
      </c>
      <c r="N81" s="74">
        <v>0.92682926829268297</v>
      </c>
      <c r="O81" s="74">
        <v>0.83333333333333337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50" customFormat="1" hidden="1" x14ac:dyDescent="0.25">
      <c r="A82" s="57"/>
      <c r="B82" s="58" t="s">
        <v>22</v>
      </c>
      <c r="C82" s="74">
        <v>0.86363636363636365</v>
      </c>
      <c r="D82" s="74">
        <v>1</v>
      </c>
      <c r="E82" s="74">
        <v>1</v>
      </c>
      <c r="F82" s="74">
        <v>0.7142857142857143</v>
      </c>
      <c r="G82" s="74">
        <v>0.94736842105263153</v>
      </c>
      <c r="H82" s="74">
        <v>1</v>
      </c>
      <c r="I82" s="74">
        <v>1</v>
      </c>
      <c r="J82" s="74">
        <v>0.95145631067961167</v>
      </c>
      <c r="K82" s="74">
        <v>1</v>
      </c>
      <c r="L82" s="74">
        <v>1</v>
      </c>
      <c r="M82" s="74">
        <v>0.85185185185185186</v>
      </c>
      <c r="N82" s="74">
        <v>0.82051282051282048</v>
      </c>
      <c r="O82" s="74">
        <v>0.7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50" customFormat="1" hidden="1" x14ac:dyDescent="0.25">
      <c r="A83" s="59"/>
      <c r="B83" s="60" t="s">
        <v>23</v>
      </c>
      <c r="C83" s="76">
        <v>0.8214285714285714</v>
      </c>
      <c r="D83" s="76">
        <v>1</v>
      </c>
      <c r="E83" s="76">
        <v>1</v>
      </c>
      <c r="F83" s="76">
        <v>1</v>
      </c>
      <c r="G83" s="76">
        <v>0.96551724137931039</v>
      </c>
      <c r="H83" s="76">
        <v>0.5</v>
      </c>
      <c r="I83" s="76">
        <v>0.83333333333333337</v>
      </c>
      <c r="J83" s="76">
        <v>0.91639871382636651</v>
      </c>
      <c r="K83" s="76">
        <v>1</v>
      </c>
      <c r="L83" s="76">
        <v>0.5</v>
      </c>
      <c r="M83" s="76">
        <v>0.95</v>
      </c>
      <c r="N83" s="76">
        <v>0.94736842105263153</v>
      </c>
      <c r="O83" s="76">
        <v>0.75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50" customFormat="1" hidden="1" x14ac:dyDescent="0.25">
      <c r="A84" s="57" t="s">
        <v>24</v>
      </c>
      <c r="B84" s="58" t="s">
        <v>12</v>
      </c>
      <c r="C84" s="74">
        <v>0.875</v>
      </c>
      <c r="D84" s="74">
        <v>1</v>
      </c>
      <c r="E84" s="74">
        <v>1</v>
      </c>
      <c r="F84" s="74">
        <v>1</v>
      </c>
      <c r="G84" s="74">
        <v>0.96</v>
      </c>
      <c r="H84" s="74">
        <v>0.66666666666666663</v>
      </c>
      <c r="I84" s="74">
        <v>1</v>
      </c>
      <c r="J84" s="74">
        <v>0.96078431372549022</v>
      </c>
      <c r="K84" s="74">
        <v>1</v>
      </c>
      <c r="L84" s="74">
        <v>1</v>
      </c>
      <c r="M84" s="74">
        <v>0.8571428571428571</v>
      </c>
      <c r="N84" s="74">
        <v>0.92682926829268297</v>
      </c>
      <c r="O84" s="74">
        <v>1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50" customFormat="1" hidden="1" x14ac:dyDescent="0.25">
      <c r="A85" s="57"/>
      <c r="B85" s="58" t="s">
        <v>13</v>
      </c>
      <c r="C85" s="74">
        <v>0.78947368421052633</v>
      </c>
      <c r="D85" s="74">
        <v>1</v>
      </c>
      <c r="E85" s="74">
        <v>1</v>
      </c>
      <c r="F85" s="74">
        <v>1</v>
      </c>
      <c r="G85" s="74">
        <v>1</v>
      </c>
      <c r="H85" s="74">
        <v>1</v>
      </c>
      <c r="I85" s="74">
        <v>0.8571428571428571</v>
      </c>
      <c r="J85" s="74">
        <v>0.90572390572390571</v>
      </c>
      <c r="K85" s="74">
        <v>1</v>
      </c>
      <c r="L85" s="74">
        <v>1</v>
      </c>
      <c r="M85" s="74">
        <v>1</v>
      </c>
      <c r="N85" s="74">
        <v>0.88571428571428568</v>
      </c>
      <c r="O85" s="74">
        <v>0.52941176470588236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50" customFormat="1" hidden="1" x14ac:dyDescent="0.25">
      <c r="A86" s="57"/>
      <c r="B86" s="58" t="s">
        <v>14</v>
      </c>
      <c r="C86" s="74">
        <v>0.9375</v>
      </c>
      <c r="D86" s="74">
        <v>1</v>
      </c>
      <c r="E86" s="74">
        <v>1</v>
      </c>
      <c r="F86" s="74">
        <v>1</v>
      </c>
      <c r="G86" s="74">
        <v>0.96296296296296291</v>
      </c>
      <c r="H86" s="74">
        <v>0.625</v>
      </c>
      <c r="I86" s="74">
        <v>0.6</v>
      </c>
      <c r="J86" s="74">
        <v>0.95029239766081874</v>
      </c>
      <c r="K86" s="74">
        <v>1</v>
      </c>
      <c r="L86" s="74">
        <v>1</v>
      </c>
      <c r="M86" s="74">
        <v>0.9375</v>
      </c>
      <c r="N86" s="74">
        <v>0.88235294117647056</v>
      </c>
      <c r="O86" s="74">
        <v>0.94444444444444442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50" customFormat="1" hidden="1" x14ac:dyDescent="0.25">
      <c r="A87" s="57"/>
      <c r="B87" s="58" t="s">
        <v>15</v>
      </c>
      <c r="C87" s="74">
        <v>0.85</v>
      </c>
      <c r="D87" s="74">
        <v>1</v>
      </c>
      <c r="E87" s="74">
        <v>1</v>
      </c>
      <c r="F87" s="74">
        <v>1</v>
      </c>
      <c r="G87" s="74">
        <v>0.95454545454545459</v>
      </c>
      <c r="H87" s="74">
        <v>1</v>
      </c>
      <c r="I87" s="74">
        <v>0.83333333333333337</v>
      </c>
      <c r="J87" s="74">
        <v>0.95765472312703581</v>
      </c>
      <c r="K87" s="74">
        <v>1</v>
      </c>
      <c r="L87" s="74">
        <v>1</v>
      </c>
      <c r="M87" s="74">
        <v>1</v>
      </c>
      <c r="N87" s="74">
        <v>0.77500000000000002</v>
      </c>
      <c r="O87" s="74">
        <v>0.875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50" customFormat="1" hidden="1" x14ac:dyDescent="0.25">
      <c r="A88" s="57"/>
      <c r="B88" s="58" t="s">
        <v>16</v>
      </c>
      <c r="C88" s="74">
        <v>0.84615384615384615</v>
      </c>
      <c r="D88" s="74">
        <v>1</v>
      </c>
      <c r="E88" s="74">
        <v>1</v>
      </c>
      <c r="F88" s="74">
        <v>1</v>
      </c>
      <c r="G88" s="74">
        <v>0.96875</v>
      </c>
      <c r="H88" s="74">
        <v>0.625</v>
      </c>
      <c r="I88" s="74">
        <v>0</v>
      </c>
      <c r="J88" s="74">
        <v>0.92615384615384611</v>
      </c>
      <c r="K88" s="74">
        <v>1</v>
      </c>
      <c r="L88" s="74">
        <v>1</v>
      </c>
      <c r="M88" s="74">
        <v>0.94871794871794868</v>
      </c>
      <c r="N88" s="74">
        <v>0.88571428571428568</v>
      </c>
      <c r="O88" s="74">
        <v>1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50" customFormat="1" hidden="1" x14ac:dyDescent="0.25">
      <c r="A89" s="57"/>
      <c r="B89" s="58" t="s">
        <v>17</v>
      </c>
      <c r="C89" s="74">
        <v>0.91666666666666663</v>
      </c>
      <c r="D89" s="74">
        <v>1</v>
      </c>
      <c r="E89" s="74">
        <v>1</v>
      </c>
      <c r="F89" s="74">
        <v>1</v>
      </c>
      <c r="G89" s="74">
        <v>1</v>
      </c>
      <c r="H89" s="74">
        <v>0.66666666666666663</v>
      </c>
      <c r="I89" s="74">
        <v>1</v>
      </c>
      <c r="J89" s="74">
        <v>0.94525547445255476</v>
      </c>
      <c r="K89" s="74">
        <v>1</v>
      </c>
      <c r="L89" s="74">
        <v>0.83333333333333337</v>
      </c>
      <c r="M89" s="74">
        <v>0.95</v>
      </c>
      <c r="N89" s="74">
        <v>0.8666666666666667</v>
      </c>
      <c r="O89" s="74">
        <v>0.875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50" customFormat="1" hidden="1" x14ac:dyDescent="0.25">
      <c r="A90" s="57"/>
      <c r="B90" s="58" t="s">
        <v>18</v>
      </c>
      <c r="C90" s="74">
        <v>0.95652173913043481</v>
      </c>
      <c r="D90" s="74">
        <v>1</v>
      </c>
      <c r="E90" s="74">
        <v>1</v>
      </c>
      <c r="F90" s="74">
        <v>1</v>
      </c>
      <c r="G90" s="74">
        <v>1</v>
      </c>
      <c r="H90" s="74">
        <v>0.5714285714285714</v>
      </c>
      <c r="I90" s="74">
        <v>0.8571428571428571</v>
      </c>
      <c r="J90" s="74">
        <v>0.93093922651933703</v>
      </c>
      <c r="K90" s="74">
        <v>1</v>
      </c>
      <c r="L90" s="74">
        <v>1</v>
      </c>
      <c r="M90" s="74">
        <v>1</v>
      </c>
      <c r="N90" s="74">
        <v>0.90476190476190477</v>
      </c>
      <c r="O90" s="74">
        <v>0.81818181818181823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50" customFormat="1" hidden="1" x14ac:dyDescent="0.25">
      <c r="A91" s="62"/>
      <c r="B91" s="58" t="s">
        <v>19</v>
      </c>
      <c r="C91" s="74">
        <v>1</v>
      </c>
      <c r="D91" s="74">
        <v>1</v>
      </c>
      <c r="E91" s="74">
        <v>1</v>
      </c>
      <c r="F91" s="74">
        <v>1</v>
      </c>
      <c r="G91" s="74">
        <v>1</v>
      </c>
      <c r="H91" s="74">
        <v>0.8</v>
      </c>
      <c r="I91" s="74">
        <v>0.5</v>
      </c>
      <c r="J91" s="74">
        <v>0.92088607594936711</v>
      </c>
      <c r="K91" s="74">
        <v>0.90909090909090906</v>
      </c>
      <c r="L91" s="74">
        <v>0.88888888888888884</v>
      </c>
      <c r="M91" s="74">
        <v>1</v>
      </c>
      <c r="N91" s="74">
        <v>0.95</v>
      </c>
      <c r="O91" s="74">
        <v>0.8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50" customFormat="1" hidden="1" x14ac:dyDescent="0.25">
      <c r="A92" s="55"/>
      <c r="B92" s="58" t="s">
        <v>20</v>
      </c>
      <c r="C92" s="74">
        <v>0.95238095238095233</v>
      </c>
      <c r="D92" s="74"/>
      <c r="E92" s="74">
        <v>1</v>
      </c>
      <c r="F92" s="74">
        <v>1</v>
      </c>
      <c r="G92" s="74">
        <v>1</v>
      </c>
      <c r="H92" s="74">
        <v>1</v>
      </c>
      <c r="I92" s="74">
        <v>1</v>
      </c>
      <c r="J92" s="74">
        <v>0.96721311475409832</v>
      </c>
      <c r="K92" s="74">
        <v>0.8571428571428571</v>
      </c>
      <c r="L92" s="74">
        <v>0.66666666666666663</v>
      </c>
      <c r="M92" s="74">
        <v>0.96969696969696972</v>
      </c>
      <c r="N92" s="74">
        <v>0.97297297297297303</v>
      </c>
      <c r="O92" s="74">
        <v>1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50" customFormat="1" hidden="1" x14ac:dyDescent="0.25">
      <c r="A93" s="55"/>
      <c r="B93" s="58" t="s">
        <v>21</v>
      </c>
      <c r="C93" s="74">
        <v>1</v>
      </c>
      <c r="D93" s="74"/>
      <c r="E93" s="74"/>
      <c r="F93" s="74">
        <v>1</v>
      </c>
      <c r="G93" s="74">
        <v>0.9</v>
      </c>
      <c r="H93" s="74">
        <v>0.7142857142857143</v>
      </c>
      <c r="I93" s="74">
        <v>1</v>
      </c>
      <c r="J93" s="74">
        <v>0.90645161290322585</v>
      </c>
      <c r="K93" s="74">
        <v>1</v>
      </c>
      <c r="L93" s="74">
        <v>0.75</v>
      </c>
      <c r="M93" s="74">
        <v>0.97142857142857142</v>
      </c>
      <c r="N93" s="74">
        <v>0.94444444444444442</v>
      </c>
      <c r="O93" s="74">
        <v>1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50" customFormat="1" hidden="1" x14ac:dyDescent="0.25">
      <c r="A94" s="55"/>
      <c r="B94" s="58" t="s">
        <v>22</v>
      </c>
      <c r="C94" s="74">
        <v>1</v>
      </c>
      <c r="D94" s="74">
        <v>1</v>
      </c>
      <c r="E94" s="74">
        <v>1</v>
      </c>
      <c r="F94" s="74">
        <v>1</v>
      </c>
      <c r="G94" s="74">
        <v>0.875</v>
      </c>
      <c r="H94" s="74">
        <v>0.75</v>
      </c>
      <c r="I94" s="74">
        <v>1</v>
      </c>
      <c r="J94" s="74">
        <v>0.95180722891566261</v>
      </c>
      <c r="K94" s="74">
        <v>1</v>
      </c>
      <c r="L94" s="74">
        <v>1</v>
      </c>
      <c r="M94" s="74">
        <v>0.93333333333333335</v>
      </c>
      <c r="N94" s="74">
        <v>0.94</v>
      </c>
      <c r="O94" s="74">
        <v>0.58333333333333337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50" customFormat="1" hidden="1" x14ac:dyDescent="0.25">
      <c r="A95" s="61"/>
      <c r="B95" s="60" t="s">
        <v>23</v>
      </c>
      <c r="C95" s="76">
        <v>1</v>
      </c>
      <c r="D95" s="76">
        <v>1</v>
      </c>
      <c r="E95" s="76">
        <v>1</v>
      </c>
      <c r="F95" s="76">
        <v>1</v>
      </c>
      <c r="G95" s="76">
        <v>1</v>
      </c>
      <c r="H95" s="76">
        <v>0.875</v>
      </c>
      <c r="I95" s="76">
        <v>0.6</v>
      </c>
      <c r="J95" s="76">
        <v>0.94630872483221473</v>
      </c>
      <c r="K95" s="76">
        <v>1</v>
      </c>
      <c r="L95" s="76">
        <v>1</v>
      </c>
      <c r="M95" s="76">
        <v>1</v>
      </c>
      <c r="N95" s="76">
        <v>0.86363636363636365</v>
      </c>
      <c r="O95" s="76">
        <v>0.95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50" customFormat="1" hidden="1" x14ac:dyDescent="0.25">
      <c r="A96" s="63">
        <v>2019</v>
      </c>
      <c r="B96" s="58" t="s">
        <v>12</v>
      </c>
      <c r="C96" s="74">
        <v>0.83333333333333337</v>
      </c>
      <c r="D96" s="74">
        <v>1</v>
      </c>
      <c r="E96" s="74">
        <v>1</v>
      </c>
      <c r="F96" s="74">
        <v>1</v>
      </c>
      <c r="G96" s="74">
        <v>1</v>
      </c>
      <c r="H96" s="74">
        <v>0.5</v>
      </c>
      <c r="I96" s="74">
        <v>1</v>
      </c>
      <c r="J96" s="74">
        <v>0.9509803921568627</v>
      </c>
      <c r="K96" s="74">
        <v>1</v>
      </c>
      <c r="L96" s="74">
        <v>1</v>
      </c>
      <c r="M96" s="74">
        <v>0.95833333333333337</v>
      </c>
      <c r="N96" s="74">
        <v>0.84444444444444444</v>
      </c>
      <c r="O96" s="74">
        <v>0.83333333333333337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50" customFormat="1" hidden="1" x14ac:dyDescent="0.25">
      <c r="A97" s="57"/>
      <c r="B97" s="58" t="s">
        <v>13</v>
      </c>
      <c r="C97" s="74">
        <v>0.84615384615384615</v>
      </c>
      <c r="D97" s="74">
        <v>1</v>
      </c>
      <c r="E97" s="74">
        <v>1</v>
      </c>
      <c r="F97" s="74">
        <v>1</v>
      </c>
      <c r="G97" s="74">
        <v>1</v>
      </c>
      <c r="H97" s="74">
        <v>1</v>
      </c>
      <c r="I97" s="74">
        <v>1</v>
      </c>
      <c r="J97" s="74">
        <v>0.94650205761316875</v>
      </c>
      <c r="K97" s="74">
        <v>1</v>
      </c>
      <c r="L97" s="74">
        <v>1</v>
      </c>
      <c r="M97" s="74">
        <v>0.96969696969696972</v>
      </c>
      <c r="N97" s="74">
        <v>0.96666666666666667</v>
      </c>
      <c r="O97" s="74">
        <v>0.88235294117647056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50" customFormat="1" hidden="1" x14ac:dyDescent="0.25">
      <c r="A98" s="57"/>
      <c r="B98" s="58" t="s">
        <v>14</v>
      </c>
      <c r="C98" s="74">
        <v>0.88235294117647056</v>
      </c>
      <c r="D98" s="74">
        <v>1</v>
      </c>
      <c r="E98" s="74"/>
      <c r="F98" s="74">
        <v>1</v>
      </c>
      <c r="G98" s="74">
        <v>0.92</v>
      </c>
      <c r="H98" s="74">
        <v>0.75</v>
      </c>
      <c r="I98" s="74">
        <v>0.75</v>
      </c>
      <c r="J98" s="74">
        <v>0.92391304347826086</v>
      </c>
      <c r="K98" s="74">
        <v>0.8571428571428571</v>
      </c>
      <c r="L98" s="74">
        <v>1</v>
      </c>
      <c r="M98" s="74">
        <v>0.88461538461538458</v>
      </c>
      <c r="N98" s="74">
        <v>0.8867924528301887</v>
      </c>
      <c r="O98" s="74">
        <v>0.73333333333333328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50" customFormat="1" hidden="1" x14ac:dyDescent="0.25">
      <c r="A99" s="57"/>
      <c r="B99" s="58" t="s">
        <v>15</v>
      </c>
      <c r="C99" s="74">
        <v>0.8</v>
      </c>
      <c r="D99" s="74">
        <v>1</v>
      </c>
      <c r="E99" s="74">
        <v>1</v>
      </c>
      <c r="F99" s="74">
        <v>1</v>
      </c>
      <c r="G99" s="74">
        <v>1</v>
      </c>
      <c r="H99" s="74">
        <v>1</v>
      </c>
      <c r="I99" s="74">
        <v>1</v>
      </c>
      <c r="J99" s="74">
        <v>0.92452830188679247</v>
      </c>
      <c r="K99" s="74">
        <v>0.83333333333333337</v>
      </c>
      <c r="L99" s="74">
        <v>1</v>
      </c>
      <c r="M99" s="74">
        <v>0.94736842105263153</v>
      </c>
      <c r="N99" s="74">
        <v>0.89655172413793105</v>
      </c>
      <c r="O99" s="74">
        <v>1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50" customFormat="1" hidden="1" x14ac:dyDescent="0.25">
      <c r="A100" s="57"/>
      <c r="B100" s="58" t="s">
        <v>16</v>
      </c>
      <c r="C100" s="74">
        <v>0.76190476190476186</v>
      </c>
      <c r="D100" s="74">
        <v>1</v>
      </c>
      <c r="E100" s="74">
        <v>1</v>
      </c>
      <c r="F100" s="74">
        <v>1</v>
      </c>
      <c r="G100" s="74">
        <v>0.95454545454545459</v>
      </c>
      <c r="H100" s="74">
        <v>0.83333333333333337</v>
      </c>
      <c r="I100" s="74">
        <v>0.66666666666666663</v>
      </c>
      <c r="J100" s="74">
        <v>0.91851851851851851</v>
      </c>
      <c r="K100" s="74">
        <v>0.90909090909090906</v>
      </c>
      <c r="L100" s="74">
        <v>0.66666666666666663</v>
      </c>
      <c r="M100" s="74">
        <v>0.91176470588235292</v>
      </c>
      <c r="N100" s="74">
        <v>0.88636363636363635</v>
      </c>
      <c r="O100" s="74">
        <v>0.9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50" customFormat="1" hidden="1" x14ac:dyDescent="0.25">
      <c r="A101" s="57"/>
      <c r="B101" s="58" t="s">
        <v>17</v>
      </c>
      <c r="C101" s="74">
        <v>0.875</v>
      </c>
      <c r="D101" s="74">
        <v>1</v>
      </c>
      <c r="E101" s="74">
        <v>1</v>
      </c>
      <c r="F101" s="74">
        <v>1</v>
      </c>
      <c r="G101" s="74">
        <v>0.92307692307692313</v>
      </c>
      <c r="H101" s="74">
        <v>1</v>
      </c>
      <c r="I101" s="74">
        <v>0.6</v>
      </c>
      <c r="J101" s="74">
        <v>0.91808873720136519</v>
      </c>
      <c r="K101" s="74">
        <v>1</v>
      </c>
      <c r="L101" s="74">
        <v>1</v>
      </c>
      <c r="M101" s="74">
        <v>1</v>
      </c>
      <c r="N101" s="74">
        <v>0.75</v>
      </c>
      <c r="O101" s="74">
        <v>1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50" customFormat="1" hidden="1" x14ac:dyDescent="0.25">
      <c r="A102" s="57"/>
      <c r="B102" s="58" t="s">
        <v>18</v>
      </c>
      <c r="C102" s="74">
        <v>0.81818181818181823</v>
      </c>
      <c r="D102" s="74">
        <v>1</v>
      </c>
      <c r="E102" s="74">
        <v>1</v>
      </c>
      <c r="F102" s="74">
        <v>1</v>
      </c>
      <c r="G102" s="74">
        <v>0.88888888888888884</v>
      </c>
      <c r="H102" s="74">
        <v>0.5</v>
      </c>
      <c r="I102" s="74">
        <v>0.8</v>
      </c>
      <c r="J102" s="74">
        <v>0.9169435215946844</v>
      </c>
      <c r="K102" s="74">
        <v>0.75</v>
      </c>
      <c r="L102" s="74">
        <v>0.83333333333333337</v>
      </c>
      <c r="M102" s="74">
        <v>0.91304347826086951</v>
      </c>
      <c r="N102" s="74">
        <v>0.89473684210526316</v>
      </c>
      <c r="O102" s="74">
        <v>0.91304347826086951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50" customFormat="1" hidden="1" x14ac:dyDescent="0.25">
      <c r="A103" s="62"/>
      <c r="B103" s="58" t="s">
        <v>19</v>
      </c>
      <c r="C103" s="74">
        <v>0.91666666666666663</v>
      </c>
      <c r="D103" s="74">
        <v>1</v>
      </c>
      <c r="E103" s="74">
        <v>1</v>
      </c>
      <c r="F103" s="74">
        <v>1</v>
      </c>
      <c r="G103" s="74">
        <v>0.9642857142857143</v>
      </c>
      <c r="H103" s="74">
        <v>0.66666666666666663</v>
      </c>
      <c r="I103" s="74">
        <v>1</v>
      </c>
      <c r="J103" s="74">
        <v>0.92976588628762546</v>
      </c>
      <c r="K103" s="74">
        <v>0.8571428571428571</v>
      </c>
      <c r="L103" s="74">
        <v>0.875</v>
      </c>
      <c r="M103" s="74">
        <v>0.9</v>
      </c>
      <c r="N103" s="74">
        <v>0.90909090909090906</v>
      </c>
      <c r="O103" s="74">
        <v>0.93333333333333335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50" customFormat="1" hidden="1" x14ac:dyDescent="0.25">
      <c r="A104" s="55"/>
      <c r="B104" s="58" t="s">
        <v>20</v>
      </c>
      <c r="C104" s="74">
        <v>0.72222222222222221</v>
      </c>
      <c r="D104" s="74">
        <v>1</v>
      </c>
      <c r="E104" s="74">
        <v>1</v>
      </c>
      <c r="F104" s="74">
        <v>1</v>
      </c>
      <c r="G104" s="74">
        <v>1</v>
      </c>
      <c r="H104" s="74">
        <v>0.8</v>
      </c>
      <c r="I104" s="74">
        <v>0.75</v>
      </c>
      <c r="J104" s="74">
        <v>0.93562231759656656</v>
      </c>
      <c r="K104" s="74">
        <v>0.66666666666666663</v>
      </c>
      <c r="L104" s="74">
        <v>0.4</v>
      </c>
      <c r="M104" s="74">
        <v>1</v>
      </c>
      <c r="N104" s="74">
        <v>0.8</v>
      </c>
      <c r="O104" s="74">
        <v>0.75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50" customFormat="1" hidden="1" x14ac:dyDescent="0.25">
      <c r="A105" s="55"/>
      <c r="B105" s="58" t="s">
        <v>21</v>
      </c>
      <c r="C105" s="74">
        <v>0.90625</v>
      </c>
      <c r="D105" s="74">
        <v>1</v>
      </c>
      <c r="E105" s="74">
        <v>1</v>
      </c>
      <c r="F105" s="74">
        <v>0.8571428571428571</v>
      </c>
      <c r="G105" s="74">
        <v>1</v>
      </c>
      <c r="H105" s="74">
        <v>0.66666666666666663</v>
      </c>
      <c r="I105" s="74">
        <v>0.33333333333333331</v>
      </c>
      <c r="J105" s="74">
        <v>0.92727272727272725</v>
      </c>
      <c r="K105" s="74">
        <v>0.83333333333333337</v>
      </c>
      <c r="L105" s="74">
        <v>0.8</v>
      </c>
      <c r="M105" s="74">
        <v>0.967741935483871</v>
      </c>
      <c r="N105" s="74">
        <v>0.78787878787878785</v>
      </c>
      <c r="O105" s="74">
        <v>0.92307692307692313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50" customFormat="1" hidden="1" x14ac:dyDescent="0.25">
      <c r="A106" s="55"/>
      <c r="B106" s="58" t="s">
        <v>22</v>
      </c>
      <c r="C106" s="74">
        <v>1</v>
      </c>
      <c r="D106" s="74">
        <v>1</v>
      </c>
      <c r="E106" s="74">
        <v>1</v>
      </c>
      <c r="F106" s="74">
        <v>1</v>
      </c>
      <c r="G106" s="74">
        <v>1</v>
      </c>
      <c r="H106" s="74">
        <v>1</v>
      </c>
      <c r="I106" s="74">
        <v>0.75</v>
      </c>
      <c r="J106" s="74">
        <v>0.94648829431438131</v>
      </c>
      <c r="K106" s="74">
        <v>1</v>
      </c>
      <c r="L106" s="74">
        <v>1</v>
      </c>
      <c r="M106" s="74">
        <v>0.95652173913043481</v>
      </c>
      <c r="N106" s="74">
        <v>0.80952380952380953</v>
      </c>
      <c r="O106" s="74">
        <v>1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50" customFormat="1" hidden="1" x14ac:dyDescent="0.25">
      <c r="A107" s="61"/>
      <c r="B107" s="60" t="s">
        <v>23</v>
      </c>
      <c r="C107" s="76">
        <v>0.93103448275862066</v>
      </c>
      <c r="D107" s="76">
        <v>1</v>
      </c>
      <c r="E107" s="76">
        <v>1</v>
      </c>
      <c r="F107" s="76">
        <v>1</v>
      </c>
      <c r="G107" s="76">
        <v>0.92307692307692313</v>
      </c>
      <c r="H107" s="76">
        <v>1</v>
      </c>
      <c r="I107" s="76">
        <v>1</v>
      </c>
      <c r="J107" s="76">
        <v>0.94557823129251706</v>
      </c>
      <c r="K107" s="76">
        <v>1</v>
      </c>
      <c r="L107" s="76">
        <v>1</v>
      </c>
      <c r="M107" s="76">
        <v>1</v>
      </c>
      <c r="N107" s="76">
        <v>0.78378378378378377</v>
      </c>
      <c r="O107" s="76">
        <v>0.93333333333333335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50" customFormat="1" x14ac:dyDescent="0.25">
      <c r="A108" s="63">
        <v>2020</v>
      </c>
      <c r="B108" s="58" t="s">
        <v>12</v>
      </c>
      <c r="C108" s="225">
        <v>0.82352941176470584</v>
      </c>
      <c r="D108" s="225">
        <v>1</v>
      </c>
      <c r="E108" s="225">
        <v>1</v>
      </c>
      <c r="F108" s="225">
        <v>1</v>
      </c>
      <c r="G108" s="225">
        <v>0.88235294117647056</v>
      </c>
      <c r="H108" s="225">
        <v>0.83333333333333337</v>
      </c>
      <c r="I108" s="225">
        <v>0.83333333333333337</v>
      </c>
      <c r="J108" s="225">
        <v>0.92666666666666664</v>
      </c>
      <c r="K108" s="225">
        <v>0.90909090909090906</v>
      </c>
      <c r="L108" s="225">
        <v>1</v>
      </c>
      <c r="M108" s="225">
        <v>0.96</v>
      </c>
      <c r="N108" s="225">
        <v>0.79411764705882348</v>
      </c>
      <c r="O108" s="225">
        <v>0.91666666666666663</v>
      </c>
      <c r="P108" s="55"/>
      <c r="Q108" s="55"/>
      <c r="R108" s="56"/>
      <c r="S108" s="56"/>
      <c r="T108" s="56"/>
      <c r="U108" s="56"/>
      <c r="V108" s="56"/>
      <c r="W108" s="52"/>
      <c r="X108" s="52"/>
      <c r="Y108" s="52"/>
    </row>
    <row r="109" spans="1:25" s="250" customFormat="1" x14ac:dyDescent="0.25">
      <c r="A109" s="55"/>
      <c r="B109" s="58" t="s">
        <v>13</v>
      </c>
      <c r="C109" s="225">
        <v>0.8</v>
      </c>
      <c r="D109" s="225">
        <v>1</v>
      </c>
      <c r="E109" s="225"/>
      <c r="F109" s="225">
        <v>1</v>
      </c>
      <c r="G109" s="225">
        <v>1</v>
      </c>
      <c r="H109" s="225">
        <v>1</v>
      </c>
      <c r="I109" s="225">
        <v>1</v>
      </c>
      <c r="J109" s="225">
        <v>0.89600000000000002</v>
      </c>
      <c r="K109" s="225">
        <v>1</v>
      </c>
      <c r="L109" s="225">
        <v>1</v>
      </c>
      <c r="M109" s="225">
        <v>0.94736842105263153</v>
      </c>
      <c r="N109" s="225">
        <v>0.90243902439024393</v>
      </c>
      <c r="O109" s="225">
        <v>0.75</v>
      </c>
      <c r="P109" s="55"/>
      <c r="Q109" s="55"/>
      <c r="R109" s="56"/>
      <c r="S109" s="56"/>
      <c r="T109" s="56"/>
      <c r="U109" s="56"/>
      <c r="V109" s="56"/>
      <c r="W109" s="52"/>
      <c r="X109" s="52"/>
      <c r="Y109" s="52"/>
    </row>
    <row r="110" spans="1:25" s="250" customFormat="1" x14ac:dyDescent="0.25">
      <c r="A110" s="55"/>
      <c r="B110" s="58" t="s">
        <v>14</v>
      </c>
      <c r="C110" s="225">
        <v>1</v>
      </c>
      <c r="D110" s="225">
        <v>1</v>
      </c>
      <c r="E110" s="225">
        <v>1</v>
      </c>
      <c r="F110" s="225">
        <v>1</v>
      </c>
      <c r="G110" s="225">
        <v>1</v>
      </c>
      <c r="H110" s="225">
        <v>0.83333333333333337</v>
      </c>
      <c r="I110" s="225">
        <v>1</v>
      </c>
      <c r="J110" s="225">
        <v>0.92276422764227639</v>
      </c>
      <c r="K110" s="225">
        <v>1</v>
      </c>
      <c r="L110" s="225">
        <v>0.8</v>
      </c>
      <c r="M110" s="225">
        <v>0.82758620689655171</v>
      </c>
      <c r="N110" s="225">
        <v>0.82608695652173914</v>
      </c>
      <c r="O110" s="225">
        <v>0.8</v>
      </c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250" customFormat="1" x14ac:dyDescent="0.25">
      <c r="A111" s="55"/>
      <c r="B111" s="58" t="s">
        <v>15</v>
      </c>
      <c r="C111" s="225">
        <v>0.9</v>
      </c>
      <c r="D111" s="225">
        <v>1</v>
      </c>
      <c r="E111" s="225">
        <v>1</v>
      </c>
      <c r="F111" s="225">
        <v>1</v>
      </c>
      <c r="G111" s="225">
        <v>1</v>
      </c>
      <c r="H111" s="225">
        <v>0.75</v>
      </c>
      <c r="I111" s="225">
        <v>1</v>
      </c>
      <c r="J111" s="225">
        <v>0.93137254901960786</v>
      </c>
      <c r="K111" s="225">
        <v>1</v>
      </c>
      <c r="L111" s="225">
        <v>1</v>
      </c>
      <c r="M111" s="225">
        <v>0.93333333333333335</v>
      </c>
      <c r="N111" s="225">
        <v>0.9285714285714286</v>
      </c>
      <c r="O111" s="225">
        <v>0.9</v>
      </c>
      <c r="P111" s="55"/>
      <c r="Q111" s="55"/>
      <c r="R111" s="56"/>
      <c r="S111" s="56"/>
      <c r="T111" s="56"/>
      <c r="U111" s="56"/>
      <c r="V111" s="56"/>
      <c r="W111" s="52"/>
      <c r="X111" s="52"/>
      <c r="Y111" s="52"/>
    </row>
    <row r="112" spans="1:25" s="250" customFormat="1" x14ac:dyDescent="0.25">
      <c r="A112" s="55"/>
      <c r="B112" s="58" t="s">
        <v>16</v>
      </c>
      <c r="C112" s="225">
        <v>0.90909090909090906</v>
      </c>
      <c r="D112" s="225">
        <v>1</v>
      </c>
      <c r="E112" s="225">
        <v>1</v>
      </c>
      <c r="F112" s="225">
        <v>1</v>
      </c>
      <c r="G112" s="225">
        <v>0.88888888888888884</v>
      </c>
      <c r="H112" s="225">
        <v>1</v>
      </c>
      <c r="I112" s="225">
        <v>1</v>
      </c>
      <c r="J112" s="225">
        <v>0.95564516129032262</v>
      </c>
      <c r="K112" s="225">
        <v>1</v>
      </c>
      <c r="L112" s="225">
        <v>1</v>
      </c>
      <c r="M112" s="225">
        <v>1</v>
      </c>
      <c r="N112" s="225">
        <v>0.82758620689655171</v>
      </c>
      <c r="O112" s="225">
        <v>0.9285714285714286</v>
      </c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250" customFormat="1" x14ac:dyDescent="0.25">
      <c r="A113" s="55"/>
      <c r="B113" s="58" t="s">
        <v>17</v>
      </c>
      <c r="C113" s="225">
        <v>0.77777777777777779</v>
      </c>
      <c r="D113" s="225">
        <v>1</v>
      </c>
      <c r="E113" s="225">
        <v>1</v>
      </c>
      <c r="F113" s="225">
        <v>1</v>
      </c>
      <c r="G113" s="225">
        <v>1</v>
      </c>
      <c r="H113" s="225">
        <v>1</v>
      </c>
      <c r="I113" s="225">
        <v>1</v>
      </c>
      <c r="J113" s="225">
        <v>0.93197278911564629</v>
      </c>
      <c r="K113" s="225">
        <v>0.875</v>
      </c>
      <c r="L113" s="225"/>
      <c r="M113" s="225">
        <v>0.88235294117647056</v>
      </c>
      <c r="N113" s="225">
        <v>0.81818181818181823</v>
      </c>
      <c r="O113" s="225">
        <v>0.77777777777777779</v>
      </c>
      <c r="P113" s="55"/>
      <c r="Q113" s="55"/>
      <c r="R113" s="56"/>
      <c r="S113" s="56"/>
      <c r="T113" s="56"/>
      <c r="U113" s="56"/>
      <c r="V113" s="56"/>
      <c r="W113" s="52"/>
      <c r="X113" s="52"/>
      <c r="Y113" s="52"/>
    </row>
    <row r="114" spans="1:25" s="250" customFormat="1" x14ac:dyDescent="0.25">
      <c r="A114" s="55"/>
      <c r="B114" s="58" t="s">
        <v>18</v>
      </c>
      <c r="C114" s="225">
        <v>1</v>
      </c>
      <c r="D114" s="225">
        <v>1</v>
      </c>
      <c r="E114" s="225"/>
      <c r="F114" s="225">
        <v>1</v>
      </c>
      <c r="G114" s="225">
        <v>1</v>
      </c>
      <c r="H114" s="225">
        <v>0.83333333333333337</v>
      </c>
      <c r="I114" s="225">
        <v>1</v>
      </c>
      <c r="J114" s="225">
        <v>0.96180555555555558</v>
      </c>
      <c r="K114" s="225">
        <v>1</v>
      </c>
      <c r="L114" s="225">
        <v>1</v>
      </c>
      <c r="M114" s="225">
        <v>0.93548387096774188</v>
      </c>
      <c r="N114" s="225">
        <v>0.88235294117647056</v>
      </c>
      <c r="O114" s="225">
        <v>0.95</v>
      </c>
      <c r="P114" s="55"/>
      <c r="Q114" s="55"/>
      <c r="R114" s="56"/>
      <c r="S114" s="56"/>
      <c r="T114" s="56"/>
      <c r="U114" s="56"/>
      <c r="V114" s="56"/>
      <c r="W114" s="52"/>
      <c r="X114" s="52"/>
      <c r="Y114" s="52"/>
    </row>
    <row r="115" spans="1:25" s="250" customFormat="1" x14ac:dyDescent="0.25">
      <c r="A115" s="55"/>
      <c r="B115" s="58" t="s">
        <v>19</v>
      </c>
      <c r="C115" s="225">
        <v>0.9285714285714286</v>
      </c>
      <c r="D115" s="225">
        <v>1</v>
      </c>
      <c r="E115" s="225">
        <v>1</v>
      </c>
      <c r="F115" s="225">
        <v>1</v>
      </c>
      <c r="G115" s="225">
        <v>0.88888888888888884</v>
      </c>
      <c r="H115" s="225">
        <v>1</v>
      </c>
      <c r="I115" s="225">
        <v>1</v>
      </c>
      <c r="J115" s="225">
        <v>0.92805755395683454</v>
      </c>
      <c r="K115" s="225">
        <v>1</v>
      </c>
      <c r="L115" s="225">
        <v>0.88888888888888884</v>
      </c>
      <c r="M115" s="225">
        <v>0.9</v>
      </c>
      <c r="N115" s="225">
        <v>0.84375</v>
      </c>
      <c r="O115" s="225">
        <v>0.9285714285714286</v>
      </c>
      <c r="P115" s="55"/>
      <c r="Q115" s="55"/>
      <c r="R115" s="56"/>
      <c r="S115" s="56"/>
      <c r="T115" s="56"/>
      <c r="U115" s="56"/>
      <c r="V115" s="56"/>
      <c r="W115" s="52"/>
      <c r="X115" s="52"/>
      <c r="Y115" s="52"/>
    </row>
    <row r="116" spans="1:25" s="250" customFormat="1" x14ac:dyDescent="0.25">
      <c r="A116" s="55"/>
      <c r="B116" s="58" t="s">
        <v>20</v>
      </c>
      <c r="C116" s="225">
        <v>0.7142857142857143</v>
      </c>
      <c r="D116" s="225">
        <v>1</v>
      </c>
      <c r="E116" s="225">
        <v>1</v>
      </c>
      <c r="F116" s="225">
        <v>1</v>
      </c>
      <c r="G116" s="225">
        <v>0.94444444444444442</v>
      </c>
      <c r="H116" s="225">
        <v>0.6</v>
      </c>
      <c r="I116" s="225">
        <v>0.69230769230769229</v>
      </c>
      <c r="J116" s="225">
        <v>0.95501730103806226</v>
      </c>
      <c r="K116" s="225">
        <v>0.88888888888888884</v>
      </c>
      <c r="L116" s="225">
        <v>1</v>
      </c>
      <c r="M116" s="225">
        <v>0.93103448275862066</v>
      </c>
      <c r="N116" s="225">
        <v>0.93103448275862066</v>
      </c>
      <c r="O116" s="225">
        <v>0.84615384615384615</v>
      </c>
      <c r="P116" s="55"/>
      <c r="Q116" s="55"/>
      <c r="R116" s="56"/>
      <c r="S116" s="56"/>
      <c r="T116" s="56"/>
      <c r="U116" s="56"/>
      <c r="V116" s="56"/>
      <c r="W116" s="52"/>
      <c r="X116" s="52"/>
      <c r="Y116" s="52"/>
    </row>
    <row r="117" spans="1:25" s="250" customFormat="1" x14ac:dyDescent="0.25">
      <c r="A117" s="55"/>
      <c r="B117" s="58" t="s">
        <v>21</v>
      </c>
      <c r="C117" s="225">
        <v>0.9285714285714286</v>
      </c>
      <c r="D117" s="225">
        <v>1</v>
      </c>
      <c r="E117" s="225">
        <v>1</v>
      </c>
      <c r="F117" s="225">
        <v>1</v>
      </c>
      <c r="G117" s="225">
        <v>0.95238095238095233</v>
      </c>
      <c r="H117" s="225">
        <v>1</v>
      </c>
      <c r="I117" s="225">
        <v>1</v>
      </c>
      <c r="J117" s="225">
        <v>0.95736434108527135</v>
      </c>
      <c r="K117" s="225">
        <v>0.875</v>
      </c>
      <c r="L117" s="225">
        <v>1</v>
      </c>
      <c r="M117" s="225">
        <v>0.94444444444444442</v>
      </c>
      <c r="N117" s="225">
        <v>0.96551724137931039</v>
      </c>
      <c r="O117" s="225">
        <v>0.91666666666666663</v>
      </c>
      <c r="P117" s="55"/>
      <c r="Q117" s="55"/>
      <c r="R117" s="56"/>
      <c r="S117" s="56"/>
      <c r="T117" s="56"/>
      <c r="U117" s="56"/>
      <c r="V117" s="56"/>
      <c r="W117" s="52"/>
      <c r="X117" s="52"/>
      <c r="Y117" s="52"/>
    </row>
    <row r="118" spans="1:25" s="250" customFormat="1" x14ac:dyDescent="0.25">
      <c r="A118" s="55"/>
      <c r="B118" s="58" t="s">
        <v>22</v>
      </c>
      <c r="C118" s="225">
        <v>0.875</v>
      </c>
      <c r="D118" s="225">
        <v>1</v>
      </c>
      <c r="E118" s="225"/>
      <c r="F118" s="225">
        <v>1</v>
      </c>
      <c r="G118" s="225">
        <v>1</v>
      </c>
      <c r="H118" s="225">
        <v>1</v>
      </c>
      <c r="I118" s="225">
        <v>1</v>
      </c>
      <c r="J118" s="225">
        <v>0.95217391304347831</v>
      </c>
      <c r="K118" s="225">
        <v>1</v>
      </c>
      <c r="L118" s="225">
        <v>0.8</v>
      </c>
      <c r="M118" s="225">
        <v>0.8571428571428571</v>
      </c>
      <c r="N118" s="225">
        <v>0.96666666666666667</v>
      </c>
      <c r="O118" s="225">
        <v>1</v>
      </c>
      <c r="P118" s="55"/>
      <c r="Q118" s="55"/>
      <c r="R118" s="56"/>
      <c r="S118" s="56"/>
      <c r="T118" s="56"/>
      <c r="U118" s="56"/>
      <c r="V118" s="56"/>
      <c r="W118" s="52"/>
      <c r="X118" s="52"/>
      <c r="Y118" s="52"/>
    </row>
    <row r="119" spans="1:25" s="250" customFormat="1" x14ac:dyDescent="0.25">
      <c r="A119" s="61"/>
      <c r="B119" s="60" t="s">
        <v>23</v>
      </c>
      <c r="C119" s="76">
        <v>0.83333333333333337</v>
      </c>
      <c r="D119" s="76">
        <v>1</v>
      </c>
      <c r="E119" s="76"/>
      <c r="F119" s="76">
        <v>1</v>
      </c>
      <c r="G119" s="76">
        <v>0.96875</v>
      </c>
      <c r="H119" s="76">
        <v>1</v>
      </c>
      <c r="I119" s="76">
        <v>0.75</v>
      </c>
      <c r="J119" s="76">
        <v>0.96652719665271969</v>
      </c>
      <c r="K119" s="76">
        <v>0.92307692307692313</v>
      </c>
      <c r="L119" s="76">
        <v>1</v>
      </c>
      <c r="M119" s="76">
        <v>0.77272727272727271</v>
      </c>
      <c r="N119" s="76">
        <v>0.78260869565217395</v>
      </c>
      <c r="O119" s="76">
        <v>0.8571428571428571</v>
      </c>
      <c r="P119" s="55"/>
      <c r="Q119" s="55"/>
      <c r="R119" s="56"/>
      <c r="S119" s="56"/>
      <c r="T119" s="56"/>
      <c r="U119" s="56"/>
      <c r="V119" s="56"/>
      <c r="W119" s="52"/>
      <c r="X119" s="52"/>
      <c r="Y119" s="52"/>
    </row>
    <row r="120" spans="1:25" s="256" customFormat="1" x14ac:dyDescent="0.25">
      <c r="A120" s="63">
        <v>2021</v>
      </c>
      <c r="B120" s="58" t="s">
        <v>12</v>
      </c>
      <c r="C120" s="225">
        <v>0.82352941176470584</v>
      </c>
      <c r="D120" s="225">
        <v>1</v>
      </c>
      <c r="E120" s="225">
        <v>1</v>
      </c>
      <c r="F120" s="225">
        <v>0.66666666666666663</v>
      </c>
      <c r="G120" s="225">
        <v>0.84615384615384615</v>
      </c>
      <c r="H120" s="225">
        <v>0.8</v>
      </c>
      <c r="I120" s="225">
        <v>0.66666666666666663</v>
      </c>
      <c r="J120" s="225">
        <v>0.96981132075471699</v>
      </c>
      <c r="K120" s="225">
        <v>1</v>
      </c>
      <c r="L120" s="225">
        <v>1</v>
      </c>
      <c r="M120" s="225">
        <v>0.95</v>
      </c>
      <c r="N120" s="225">
        <v>0.90909090909090906</v>
      </c>
      <c r="O120" s="225">
        <v>1</v>
      </c>
      <c r="P120" s="55"/>
      <c r="Q120" s="55"/>
      <c r="R120" s="56"/>
      <c r="S120" s="56"/>
      <c r="T120" s="56"/>
      <c r="U120" s="56"/>
      <c r="V120" s="56"/>
      <c r="W120" s="52"/>
      <c r="X120" s="52"/>
      <c r="Y120" s="52"/>
    </row>
    <row r="121" spans="1:25" s="256" customFormat="1" x14ac:dyDescent="0.25">
      <c r="A121" s="55"/>
      <c r="B121" s="58" t="s">
        <v>13</v>
      </c>
      <c r="C121" s="225">
        <v>0.6875</v>
      </c>
      <c r="D121" s="225"/>
      <c r="E121" s="225"/>
      <c r="F121" s="225">
        <v>1</v>
      </c>
      <c r="G121" s="225">
        <v>0.96666666666666667</v>
      </c>
      <c r="H121" s="225">
        <v>1</v>
      </c>
      <c r="I121" s="225">
        <v>0.75</v>
      </c>
      <c r="J121" s="225">
        <v>0.91129032258064513</v>
      </c>
      <c r="K121" s="225">
        <v>0.66666666666666663</v>
      </c>
      <c r="L121" s="225">
        <v>1</v>
      </c>
      <c r="M121" s="225">
        <v>0.9375</v>
      </c>
      <c r="N121" s="225">
        <v>0.78260869565217395</v>
      </c>
      <c r="O121" s="225">
        <v>0.92307692307692313</v>
      </c>
      <c r="P121" s="55"/>
      <c r="Q121" s="55"/>
      <c r="R121" s="56"/>
      <c r="S121" s="56"/>
      <c r="T121" s="56"/>
      <c r="U121" s="56"/>
      <c r="V121" s="56"/>
      <c r="W121" s="52"/>
      <c r="X121" s="52"/>
      <c r="Y121" s="52"/>
    </row>
    <row r="122" spans="1:25" s="256" customFormat="1" x14ac:dyDescent="0.25">
      <c r="A122" s="55"/>
      <c r="B122" s="58" t="s">
        <v>14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55"/>
      <c r="Q122" s="55"/>
      <c r="R122" s="56"/>
      <c r="S122" s="56"/>
      <c r="T122" s="56"/>
      <c r="U122" s="56"/>
      <c r="V122" s="56"/>
      <c r="W122" s="52"/>
      <c r="X122" s="52"/>
      <c r="Y122" s="52"/>
    </row>
    <row r="123" spans="1:25" s="256" customFormat="1" x14ac:dyDescent="0.25">
      <c r="A123" s="55"/>
      <c r="B123" s="58" t="s">
        <v>15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55"/>
      <c r="Q123" s="55"/>
      <c r="R123" s="56"/>
      <c r="S123" s="56"/>
      <c r="T123" s="56"/>
      <c r="U123" s="56"/>
      <c r="V123" s="56"/>
      <c r="W123" s="52"/>
      <c r="X123" s="52"/>
      <c r="Y123" s="52"/>
    </row>
    <row r="124" spans="1:25" s="256" customFormat="1" x14ac:dyDescent="0.25">
      <c r="A124" s="55"/>
      <c r="B124" s="58" t="s">
        <v>16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55"/>
      <c r="Q124" s="55"/>
      <c r="R124" s="56"/>
      <c r="S124" s="56"/>
      <c r="T124" s="56"/>
      <c r="U124" s="56"/>
      <c r="V124" s="56"/>
      <c r="W124" s="52"/>
      <c r="X124" s="52"/>
      <c r="Y124" s="52"/>
    </row>
    <row r="125" spans="1:25" s="256" customFormat="1" x14ac:dyDescent="0.25">
      <c r="A125" s="55"/>
      <c r="B125" s="58" t="s">
        <v>17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55"/>
      <c r="Q125" s="55"/>
      <c r="R125" s="56"/>
      <c r="S125" s="56"/>
      <c r="T125" s="56"/>
      <c r="U125" s="56"/>
      <c r="V125" s="56"/>
      <c r="W125" s="52"/>
      <c r="X125" s="52"/>
      <c r="Y125" s="52"/>
    </row>
    <row r="126" spans="1:25" s="256" customFormat="1" x14ac:dyDescent="0.25">
      <c r="A126" s="55"/>
      <c r="B126" s="58" t="s">
        <v>18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55"/>
      <c r="Q126" s="55"/>
      <c r="R126" s="56"/>
      <c r="S126" s="56"/>
      <c r="T126" s="56"/>
      <c r="U126" s="56"/>
      <c r="V126" s="56"/>
      <c r="W126" s="52"/>
      <c r="X126" s="52"/>
      <c r="Y126" s="52"/>
    </row>
    <row r="127" spans="1:25" s="256" customFormat="1" x14ac:dyDescent="0.25">
      <c r="A127" s="55"/>
      <c r="B127" s="58" t="s">
        <v>19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55"/>
      <c r="Q127" s="55"/>
      <c r="R127" s="56"/>
      <c r="S127" s="56"/>
      <c r="T127" s="56"/>
      <c r="U127" s="56"/>
      <c r="V127" s="56"/>
      <c r="W127" s="52"/>
      <c r="X127" s="52"/>
      <c r="Y127" s="52"/>
    </row>
    <row r="128" spans="1:25" s="256" customFormat="1" x14ac:dyDescent="0.25">
      <c r="A128" s="55"/>
      <c r="B128" s="58" t="s">
        <v>20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55"/>
      <c r="Q128" s="55"/>
      <c r="R128" s="56"/>
      <c r="S128" s="56"/>
      <c r="T128" s="56"/>
      <c r="U128" s="56"/>
      <c r="V128" s="56"/>
      <c r="W128" s="52"/>
      <c r="X128" s="52"/>
      <c r="Y128" s="52"/>
    </row>
    <row r="129" spans="1:25" s="256" customFormat="1" x14ac:dyDescent="0.25">
      <c r="A129" s="55"/>
      <c r="B129" s="58" t="s">
        <v>21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55"/>
      <c r="Q129" s="55"/>
      <c r="R129" s="56"/>
      <c r="S129" s="56"/>
      <c r="T129" s="56"/>
      <c r="U129" s="56"/>
      <c r="V129" s="56"/>
      <c r="W129" s="52"/>
      <c r="X129" s="52"/>
      <c r="Y129" s="52"/>
    </row>
    <row r="130" spans="1:25" s="256" customFormat="1" x14ac:dyDescent="0.25">
      <c r="A130" s="55"/>
      <c r="B130" s="58" t="s">
        <v>22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55"/>
      <c r="Q130" s="55"/>
      <c r="R130" s="56"/>
      <c r="S130" s="56"/>
      <c r="T130" s="56"/>
      <c r="U130" s="56"/>
      <c r="V130" s="56"/>
      <c r="W130" s="52"/>
      <c r="X130" s="52"/>
      <c r="Y130" s="52"/>
    </row>
    <row r="131" spans="1:25" s="256" customFormat="1" x14ac:dyDescent="0.25">
      <c r="A131" s="55"/>
      <c r="B131" s="58" t="s">
        <v>23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55"/>
      <c r="Q131" s="55"/>
      <c r="R131" s="56"/>
      <c r="S131" s="56"/>
      <c r="T131" s="56"/>
      <c r="U131" s="56"/>
      <c r="V131" s="56"/>
      <c r="W131" s="52"/>
      <c r="X131" s="52"/>
      <c r="Y131" s="52"/>
    </row>
    <row r="132" spans="1:25" s="250" customFormat="1" ht="30" customHeight="1" x14ac:dyDescent="0.25">
      <c r="A132" s="64" t="s">
        <v>125</v>
      </c>
      <c r="B132" s="65" t="s">
        <v>124</v>
      </c>
      <c r="C132" s="81">
        <v>0.88053097345132747</v>
      </c>
      <c r="D132" s="81">
        <v>1</v>
      </c>
      <c r="E132" s="81">
        <v>1</v>
      </c>
      <c r="F132" s="81">
        <v>0.95652173913043481</v>
      </c>
      <c r="G132" s="81">
        <v>0.96551724137931039</v>
      </c>
      <c r="H132" s="81">
        <v>0.59090909090909094</v>
      </c>
      <c r="I132" s="81">
        <v>0.82</v>
      </c>
      <c r="J132" s="81">
        <v>0.94253490870032219</v>
      </c>
      <c r="K132" s="81">
        <v>0.93103448275862066</v>
      </c>
      <c r="L132" s="81">
        <v>0.93333333333333335</v>
      </c>
      <c r="M132" s="81">
        <v>0.93046357615894038</v>
      </c>
      <c r="N132" s="81">
        <v>0.8771186440677966</v>
      </c>
      <c r="O132" s="81">
        <v>0.85964912280701755</v>
      </c>
      <c r="P132" s="81"/>
      <c r="Q132" s="81"/>
      <c r="R132" s="56"/>
      <c r="S132" s="56"/>
      <c r="T132" s="56"/>
      <c r="U132" s="56"/>
      <c r="V132" s="56"/>
      <c r="W132" s="52"/>
      <c r="X132" s="52"/>
      <c r="Y132" s="52"/>
    </row>
    <row r="133" spans="1:25" s="250" customFormat="1" ht="30" customHeight="1" x14ac:dyDescent="0.25">
      <c r="A133" s="55"/>
      <c r="B133" s="55" t="s">
        <v>48</v>
      </c>
      <c r="C133" s="83">
        <v>0.92964824120603018</v>
      </c>
      <c r="D133" s="83">
        <v>1</v>
      </c>
      <c r="E133" s="83">
        <v>1</v>
      </c>
      <c r="F133" s="83">
        <v>1</v>
      </c>
      <c r="G133" s="83">
        <v>0.97080291970802923</v>
      </c>
      <c r="H133" s="83">
        <v>0.74242424242424243</v>
      </c>
      <c r="I133" s="83">
        <v>0.84313725490196079</v>
      </c>
      <c r="J133" s="83">
        <v>0.93895267432091856</v>
      </c>
      <c r="K133" s="83">
        <v>0.95867768595041325</v>
      </c>
      <c r="L133" s="83">
        <v>0.92307692307692313</v>
      </c>
      <c r="M133" s="83">
        <v>0.96745562130177509</v>
      </c>
      <c r="N133" s="83">
        <v>0.89738430583501005</v>
      </c>
      <c r="O133" s="83">
        <v>0.86335403726708071</v>
      </c>
      <c r="P133" s="83"/>
      <c r="Q133" s="83"/>
      <c r="R133" s="56"/>
      <c r="S133" s="56"/>
      <c r="T133" s="56"/>
      <c r="U133" s="56"/>
      <c r="V133" s="56"/>
      <c r="W133" s="52"/>
      <c r="X133" s="52"/>
      <c r="Y133" s="52"/>
    </row>
    <row r="134" spans="1:25" s="250" customFormat="1" ht="30" customHeight="1" x14ac:dyDescent="0.25">
      <c r="A134" s="55"/>
      <c r="B134" s="55" t="s">
        <v>200</v>
      </c>
      <c r="C134" s="83">
        <v>0.86301369863013699</v>
      </c>
      <c r="D134" s="83">
        <v>1</v>
      </c>
      <c r="E134" s="83">
        <v>1</v>
      </c>
      <c r="F134" s="83">
        <v>0.97916666666666663</v>
      </c>
      <c r="G134" s="83">
        <v>0.96086956521739131</v>
      </c>
      <c r="H134" s="83">
        <v>0.82692307692307687</v>
      </c>
      <c r="I134" s="83">
        <v>0.80851063829787229</v>
      </c>
      <c r="J134" s="83">
        <v>0.92603550295857984</v>
      </c>
      <c r="K134" s="83">
        <v>0.90804597701149425</v>
      </c>
      <c r="L134" s="83">
        <v>0.82222222222222219</v>
      </c>
      <c r="M134" s="83">
        <v>0.94117647058823528</v>
      </c>
      <c r="N134" s="83">
        <v>0.84039900249376553</v>
      </c>
      <c r="O134" s="83">
        <v>0.91390728476821192</v>
      </c>
      <c r="P134" s="83"/>
      <c r="Q134" s="83"/>
      <c r="R134" s="56"/>
      <c r="S134" s="56"/>
      <c r="T134" s="56"/>
      <c r="U134" s="56"/>
      <c r="V134" s="56"/>
      <c r="W134" s="52"/>
      <c r="X134" s="52"/>
      <c r="Y134" s="52"/>
    </row>
    <row r="135" spans="1:25" s="250" customFormat="1" ht="30" customHeight="1" x14ac:dyDescent="0.25">
      <c r="A135" s="55"/>
      <c r="B135" s="55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56"/>
      <c r="S135" s="56"/>
      <c r="T135" s="56"/>
      <c r="U135" s="56"/>
      <c r="V135" s="56"/>
      <c r="W135" s="52"/>
      <c r="X135" s="52"/>
      <c r="Y135" s="52"/>
    </row>
    <row r="136" spans="1:25" s="250" customFormat="1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  <c r="S136" s="56"/>
      <c r="T136" s="56"/>
      <c r="U136" s="56"/>
      <c r="V136" s="56"/>
      <c r="W136" s="52"/>
      <c r="X136" s="52"/>
      <c r="Y136" s="52"/>
    </row>
    <row r="137" spans="1:25" s="17" customFormat="1" ht="20.100000000000001" customHeight="1" x14ac:dyDescent="0.25">
      <c r="A137" s="229" t="s">
        <v>83</v>
      </c>
      <c r="B137" s="230"/>
      <c r="C137" s="230" t="s">
        <v>84</v>
      </c>
      <c r="D137" s="231" t="s">
        <v>122</v>
      </c>
      <c r="E137" s="230" t="s">
        <v>85</v>
      </c>
      <c r="F137" s="230" t="s">
        <v>86</v>
      </c>
      <c r="G137" s="230" t="s">
        <v>87</v>
      </c>
      <c r="H137" s="230" t="s">
        <v>88</v>
      </c>
      <c r="I137" s="230" t="s">
        <v>89</v>
      </c>
      <c r="J137" s="230" t="s">
        <v>90</v>
      </c>
      <c r="K137" s="230" t="s">
        <v>91</v>
      </c>
      <c r="L137" s="230" t="s">
        <v>92</v>
      </c>
      <c r="M137" s="230" t="s">
        <v>93</v>
      </c>
      <c r="N137" s="230" t="s">
        <v>94</v>
      </c>
      <c r="O137" s="230" t="s">
        <v>95</v>
      </c>
      <c r="P137" s="230" t="s">
        <v>96</v>
      </c>
      <c r="Q137" s="230" t="s">
        <v>97</v>
      </c>
      <c r="R137" s="228" t="s">
        <v>226</v>
      </c>
      <c r="S137" s="228" t="s">
        <v>98</v>
      </c>
      <c r="T137" s="228" t="s">
        <v>99</v>
      </c>
      <c r="U137" s="228" t="s">
        <v>100</v>
      </c>
      <c r="V137" s="228" t="s">
        <v>101</v>
      </c>
      <c r="W137" s="18"/>
      <c r="X137" s="18"/>
      <c r="Y137" s="18"/>
    </row>
    <row r="138" spans="1:25" s="250" customFormat="1" hidden="1" x14ac:dyDescent="0.25">
      <c r="A138" s="67">
        <v>2017</v>
      </c>
      <c r="B138" s="68" t="s">
        <v>12</v>
      </c>
      <c r="C138" s="78">
        <v>0.88235294117647056</v>
      </c>
      <c r="D138" s="78">
        <v>0.8</v>
      </c>
      <c r="E138" s="78">
        <v>0.9285714285714286</v>
      </c>
      <c r="F138" s="78">
        <v>1</v>
      </c>
      <c r="G138" s="78">
        <v>0.953125</v>
      </c>
      <c r="H138" s="78">
        <v>0.96153846153846156</v>
      </c>
      <c r="I138" s="78">
        <v>0.8</v>
      </c>
      <c r="J138" s="78">
        <v>0.9</v>
      </c>
      <c r="K138" s="78">
        <v>0.93478260869565222</v>
      </c>
      <c r="L138" s="78">
        <v>0.94418604651162785</v>
      </c>
      <c r="M138" s="78">
        <v>0.91666666666666663</v>
      </c>
      <c r="N138" s="78">
        <v>0.75</v>
      </c>
      <c r="O138" s="78">
        <v>0.8</v>
      </c>
      <c r="P138" s="78">
        <v>0.93939393939393945</v>
      </c>
      <c r="Q138" s="78">
        <v>0.66666666666666663</v>
      </c>
      <c r="R138" s="74">
        <v>1</v>
      </c>
      <c r="S138" s="74">
        <v>1</v>
      </c>
      <c r="T138" s="74">
        <v>0.95652173913043481</v>
      </c>
      <c r="U138" s="74">
        <v>0.9</v>
      </c>
      <c r="V138" s="74">
        <v>1</v>
      </c>
      <c r="W138" s="52"/>
      <c r="X138" s="52"/>
      <c r="Y138" s="52"/>
    </row>
    <row r="139" spans="1:25" s="250" customFormat="1" hidden="1" x14ac:dyDescent="0.25">
      <c r="A139" s="67"/>
      <c r="B139" s="68" t="s">
        <v>13</v>
      </c>
      <c r="C139" s="78">
        <v>0.88888888888888884</v>
      </c>
      <c r="D139" s="78">
        <v>0.93333333333333335</v>
      </c>
      <c r="E139" s="78">
        <v>0.93548387096774188</v>
      </c>
      <c r="F139" s="78">
        <v>1</v>
      </c>
      <c r="G139" s="78">
        <v>0.92682926829268297</v>
      </c>
      <c r="H139" s="78">
        <v>0.85</v>
      </c>
      <c r="I139" s="78">
        <v>1</v>
      </c>
      <c r="J139" s="78">
        <v>0.7857142857142857</v>
      </c>
      <c r="K139" s="78">
        <v>0.91176470588235292</v>
      </c>
      <c r="L139" s="78">
        <v>0.96370967741935487</v>
      </c>
      <c r="M139" s="78">
        <v>1</v>
      </c>
      <c r="N139" s="78">
        <v>0.8</v>
      </c>
      <c r="O139" s="78">
        <v>0.83333333333333337</v>
      </c>
      <c r="P139" s="78">
        <v>0.94736842105263153</v>
      </c>
      <c r="Q139" s="78">
        <v>0.8</v>
      </c>
      <c r="R139" s="74">
        <v>0.97142857142857142</v>
      </c>
      <c r="S139" s="74">
        <v>0.91666666666666663</v>
      </c>
      <c r="T139" s="74">
        <v>0.91666666666666663</v>
      </c>
      <c r="U139" s="74">
        <v>1</v>
      </c>
      <c r="V139" s="74">
        <v>0.94594594594594594</v>
      </c>
      <c r="W139" s="52"/>
      <c r="X139" s="52"/>
      <c r="Y139" s="52"/>
    </row>
    <row r="140" spans="1:25" s="250" customFormat="1" hidden="1" x14ac:dyDescent="0.25">
      <c r="A140" s="67"/>
      <c r="B140" s="68" t="s">
        <v>14</v>
      </c>
      <c r="C140" s="78">
        <v>0.83333333333333337</v>
      </c>
      <c r="D140" s="78">
        <v>1</v>
      </c>
      <c r="E140" s="78">
        <v>0.8571428571428571</v>
      </c>
      <c r="F140" s="78">
        <v>0.95</v>
      </c>
      <c r="G140" s="78">
        <v>0.98461538461538467</v>
      </c>
      <c r="H140" s="78">
        <v>1</v>
      </c>
      <c r="I140" s="78">
        <v>1</v>
      </c>
      <c r="J140" s="78">
        <v>0.88888888888888884</v>
      </c>
      <c r="K140" s="78">
        <v>0.94805194805194803</v>
      </c>
      <c r="L140" s="78">
        <v>0.93522267206477738</v>
      </c>
      <c r="M140" s="78">
        <v>0.875</v>
      </c>
      <c r="N140" s="78">
        <v>0.9</v>
      </c>
      <c r="O140" s="78">
        <v>1</v>
      </c>
      <c r="P140" s="78">
        <v>0.875</v>
      </c>
      <c r="Q140" s="78">
        <v>1</v>
      </c>
      <c r="R140" s="74">
        <v>0.95744680851063835</v>
      </c>
      <c r="S140" s="74">
        <v>1</v>
      </c>
      <c r="T140" s="74">
        <v>0.94117647058823528</v>
      </c>
      <c r="U140" s="74">
        <v>1</v>
      </c>
      <c r="V140" s="74">
        <v>0.97916666666666663</v>
      </c>
      <c r="W140" s="52"/>
      <c r="X140" s="52"/>
      <c r="Y140" s="52"/>
    </row>
    <row r="141" spans="1:25" s="250" customFormat="1" hidden="1" x14ac:dyDescent="0.25">
      <c r="A141" s="67"/>
      <c r="B141" s="68" t="s">
        <v>15</v>
      </c>
      <c r="C141" s="78">
        <v>0.88888888888888884</v>
      </c>
      <c r="D141" s="78">
        <v>1</v>
      </c>
      <c r="E141" s="78">
        <v>0.95238095238095233</v>
      </c>
      <c r="F141" s="78">
        <v>0.875</v>
      </c>
      <c r="G141" s="78">
        <v>0.94117647058823528</v>
      </c>
      <c r="H141" s="78">
        <v>1</v>
      </c>
      <c r="I141" s="78">
        <v>0.55555555555555558</v>
      </c>
      <c r="J141" s="78">
        <v>1</v>
      </c>
      <c r="K141" s="78">
        <v>0.97435897435897434</v>
      </c>
      <c r="L141" s="78">
        <v>0.93522267206477738</v>
      </c>
      <c r="M141" s="78">
        <v>1</v>
      </c>
      <c r="N141" s="78">
        <v>0.8666666666666667</v>
      </c>
      <c r="O141" s="78">
        <v>0.8571428571428571</v>
      </c>
      <c r="P141" s="78">
        <v>0.88461538461538458</v>
      </c>
      <c r="Q141" s="78">
        <v>1</v>
      </c>
      <c r="R141" s="74">
        <v>0.94</v>
      </c>
      <c r="S141" s="74">
        <v>1</v>
      </c>
      <c r="T141" s="74">
        <v>0.94117647058823528</v>
      </c>
      <c r="U141" s="74">
        <v>0.92307692307692313</v>
      </c>
      <c r="V141" s="74">
        <v>0.94</v>
      </c>
      <c r="W141" s="52"/>
      <c r="X141" s="52"/>
      <c r="Y141" s="52"/>
    </row>
    <row r="142" spans="1:25" s="250" customFormat="1" hidden="1" x14ac:dyDescent="0.25">
      <c r="A142" s="67"/>
      <c r="B142" s="68" t="s">
        <v>16</v>
      </c>
      <c r="C142" s="78">
        <v>1</v>
      </c>
      <c r="D142" s="78">
        <v>0.91666666666666663</v>
      </c>
      <c r="E142" s="78">
        <v>1</v>
      </c>
      <c r="F142" s="78">
        <v>1</v>
      </c>
      <c r="G142" s="78">
        <v>1</v>
      </c>
      <c r="H142" s="78">
        <v>1</v>
      </c>
      <c r="I142" s="78">
        <v>0.33333333333333331</v>
      </c>
      <c r="J142" s="78">
        <v>1</v>
      </c>
      <c r="K142" s="78">
        <v>0.83908045977011492</v>
      </c>
      <c r="L142" s="78">
        <v>0.96551724137931039</v>
      </c>
      <c r="M142" s="78">
        <v>0.96666666666666667</v>
      </c>
      <c r="N142" s="78">
        <v>0.9</v>
      </c>
      <c r="O142" s="78">
        <v>1</v>
      </c>
      <c r="P142" s="78">
        <v>0.91304347826086951</v>
      </c>
      <c r="Q142" s="78">
        <v>0.9</v>
      </c>
      <c r="R142" s="74">
        <v>1</v>
      </c>
      <c r="S142" s="74">
        <v>1</v>
      </c>
      <c r="T142" s="74">
        <v>1</v>
      </c>
      <c r="U142" s="74">
        <v>0.9285714285714286</v>
      </c>
      <c r="V142" s="74">
        <v>1</v>
      </c>
      <c r="W142" s="52"/>
      <c r="X142" s="52"/>
      <c r="Y142" s="52"/>
    </row>
    <row r="143" spans="1:25" s="250" customFormat="1" hidden="1" x14ac:dyDescent="0.25">
      <c r="A143" s="67"/>
      <c r="B143" s="68" t="s">
        <v>17</v>
      </c>
      <c r="C143" s="78">
        <v>0.8</v>
      </c>
      <c r="D143" s="78">
        <v>0.84615384615384615</v>
      </c>
      <c r="E143" s="78">
        <v>0.94444444444444442</v>
      </c>
      <c r="F143" s="78">
        <v>0.92307692307692313</v>
      </c>
      <c r="G143" s="78">
        <v>0.90163934426229508</v>
      </c>
      <c r="H143" s="78">
        <v>0.94736842105263153</v>
      </c>
      <c r="I143" s="78">
        <v>0.5</v>
      </c>
      <c r="J143" s="78">
        <v>0.90909090909090906</v>
      </c>
      <c r="K143" s="78">
        <v>0.90789473684210531</v>
      </c>
      <c r="L143" s="78">
        <v>0.93103448275862066</v>
      </c>
      <c r="M143" s="78">
        <v>0.84848484848484851</v>
      </c>
      <c r="N143" s="78">
        <v>0.88888888888888884</v>
      </c>
      <c r="O143" s="78">
        <v>0.33333333333333331</v>
      </c>
      <c r="P143" s="78">
        <v>1</v>
      </c>
      <c r="Q143" s="78">
        <v>1</v>
      </c>
      <c r="R143" s="74">
        <v>0.87179487179487181</v>
      </c>
      <c r="S143" s="74">
        <v>0.8</v>
      </c>
      <c r="T143" s="74">
        <v>0.88461538461538458</v>
      </c>
      <c r="U143" s="74">
        <v>1</v>
      </c>
      <c r="V143" s="74">
        <v>0.97777777777777775</v>
      </c>
      <c r="W143" s="52"/>
      <c r="X143" s="52"/>
      <c r="Y143" s="52"/>
    </row>
    <row r="144" spans="1:25" s="250" customFormat="1" hidden="1" x14ac:dyDescent="0.25">
      <c r="A144" s="67"/>
      <c r="B144" s="68" t="s">
        <v>18</v>
      </c>
      <c r="C144" s="78">
        <v>0.8571428571428571</v>
      </c>
      <c r="D144" s="78">
        <v>0.75</v>
      </c>
      <c r="E144" s="78">
        <v>0.88888888888888884</v>
      </c>
      <c r="F144" s="78">
        <v>0.9</v>
      </c>
      <c r="G144" s="78">
        <v>0.92452830188679247</v>
      </c>
      <c r="H144" s="78">
        <v>0.95</v>
      </c>
      <c r="I144" s="78">
        <v>0.5</v>
      </c>
      <c r="J144" s="78">
        <v>0.83333333333333337</v>
      </c>
      <c r="K144" s="78">
        <v>0.95890410958904104</v>
      </c>
      <c r="L144" s="78">
        <v>0.95397489539748959</v>
      </c>
      <c r="M144" s="78">
        <v>0.90476190476190477</v>
      </c>
      <c r="N144" s="78">
        <v>0.91666666666666663</v>
      </c>
      <c r="O144" s="78">
        <v>0.4</v>
      </c>
      <c r="P144" s="78">
        <v>0.77777777777777779</v>
      </c>
      <c r="Q144" s="78">
        <v>0.875</v>
      </c>
      <c r="R144" s="74">
        <v>0.90384615384615385</v>
      </c>
      <c r="S144" s="74">
        <v>0.83333333333333337</v>
      </c>
      <c r="T144" s="74">
        <v>0.90476190476190477</v>
      </c>
      <c r="U144" s="74">
        <v>1</v>
      </c>
      <c r="V144" s="74">
        <v>0.93333333333333335</v>
      </c>
      <c r="W144" s="52"/>
      <c r="X144" s="52"/>
      <c r="Y144" s="52"/>
    </row>
    <row r="145" spans="1:25" s="250" customFormat="1" hidden="1" x14ac:dyDescent="0.25">
      <c r="A145" s="67"/>
      <c r="B145" s="68" t="s">
        <v>19</v>
      </c>
      <c r="C145" s="78">
        <v>0.8</v>
      </c>
      <c r="D145" s="78">
        <v>0.91666666666666663</v>
      </c>
      <c r="E145" s="78">
        <v>0.96</v>
      </c>
      <c r="F145" s="78">
        <v>0.88235294117647056</v>
      </c>
      <c r="G145" s="78">
        <v>0.90566037735849059</v>
      </c>
      <c r="H145" s="78">
        <v>0.90909090909090906</v>
      </c>
      <c r="I145" s="78">
        <v>0.875</v>
      </c>
      <c r="J145" s="78">
        <v>0.875</v>
      </c>
      <c r="K145" s="78">
        <v>0.91428571428571426</v>
      </c>
      <c r="L145" s="78">
        <v>0.95041322314049592</v>
      </c>
      <c r="M145" s="78">
        <v>0.89655172413793105</v>
      </c>
      <c r="N145" s="78">
        <v>0.76923076923076927</v>
      </c>
      <c r="O145" s="78">
        <v>0.8571428571428571</v>
      </c>
      <c r="P145" s="78">
        <v>0.81481481481481477</v>
      </c>
      <c r="Q145" s="78">
        <v>0.8</v>
      </c>
      <c r="R145" s="74">
        <v>0.87234042553191493</v>
      </c>
      <c r="S145" s="74">
        <v>0.84615384615384615</v>
      </c>
      <c r="T145" s="74">
        <v>0.9375</v>
      </c>
      <c r="U145" s="74">
        <v>1</v>
      </c>
      <c r="V145" s="74">
        <v>0.93333333333333335</v>
      </c>
      <c r="W145" s="52"/>
      <c r="X145" s="52"/>
      <c r="Y145" s="52"/>
    </row>
    <row r="146" spans="1:25" s="250" customFormat="1" hidden="1" x14ac:dyDescent="0.25">
      <c r="A146" s="67"/>
      <c r="B146" s="68" t="s">
        <v>20</v>
      </c>
      <c r="C146" s="78">
        <v>1</v>
      </c>
      <c r="D146" s="78">
        <v>1</v>
      </c>
      <c r="E146" s="78">
        <v>0.95238095238095233</v>
      </c>
      <c r="F146" s="78">
        <v>1</v>
      </c>
      <c r="G146" s="78">
        <v>0.95121951219512191</v>
      </c>
      <c r="H146" s="78">
        <v>0.95</v>
      </c>
      <c r="I146" s="78">
        <v>0.4</v>
      </c>
      <c r="J146" s="78">
        <v>0.83333333333333337</v>
      </c>
      <c r="K146" s="78">
        <v>0.88059701492537312</v>
      </c>
      <c r="L146" s="78">
        <v>0.96698113207547165</v>
      </c>
      <c r="M146" s="78">
        <v>0.96969696969696972</v>
      </c>
      <c r="N146" s="78">
        <v>0.82352941176470584</v>
      </c>
      <c r="O146" s="78">
        <v>1</v>
      </c>
      <c r="P146" s="78">
        <v>0.95238095238095233</v>
      </c>
      <c r="Q146" s="78">
        <v>0.7142857142857143</v>
      </c>
      <c r="R146" s="74">
        <v>0.92307692307692313</v>
      </c>
      <c r="S146" s="74">
        <v>0.83333333333333337</v>
      </c>
      <c r="T146" s="74">
        <v>0.8571428571428571</v>
      </c>
      <c r="U146" s="74">
        <v>1</v>
      </c>
      <c r="V146" s="74">
        <v>0.86363636363636365</v>
      </c>
      <c r="W146" s="52"/>
      <c r="X146" s="52"/>
      <c r="Y146" s="52"/>
    </row>
    <row r="147" spans="1:25" s="250" customFormat="1" hidden="1" x14ac:dyDescent="0.25">
      <c r="A147" s="67"/>
      <c r="B147" s="68" t="s">
        <v>21</v>
      </c>
      <c r="C147" s="78">
        <v>0.8571428571428571</v>
      </c>
      <c r="D147" s="78">
        <v>0.92307692307692313</v>
      </c>
      <c r="E147" s="78">
        <v>0.87878787878787878</v>
      </c>
      <c r="F147" s="78">
        <v>0.8571428571428571</v>
      </c>
      <c r="G147" s="78">
        <v>0.93181818181818177</v>
      </c>
      <c r="H147" s="78">
        <v>0.94736842105263153</v>
      </c>
      <c r="I147" s="78">
        <v>0.5</v>
      </c>
      <c r="J147" s="78">
        <v>1</v>
      </c>
      <c r="K147" s="78">
        <v>0.90123456790123457</v>
      </c>
      <c r="L147" s="78">
        <v>0.9504504504504504</v>
      </c>
      <c r="M147" s="78">
        <v>0.91891891891891897</v>
      </c>
      <c r="N147" s="78">
        <v>0.9375</v>
      </c>
      <c r="O147" s="78">
        <v>0.5714285714285714</v>
      </c>
      <c r="P147" s="78">
        <v>0.88888888888888884</v>
      </c>
      <c r="Q147" s="78">
        <v>0.83333333333333337</v>
      </c>
      <c r="R147" s="74">
        <v>0.96078431372549022</v>
      </c>
      <c r="S147" s="74">
        <v>0.92307692307692313</v>
      </c>
      <c r="T147" s="74">
        <v>0.95</v>
      </c>
      <c r="U147" s="74">
        <v>1</v>
      </c>
      <c r="V147" s="74">
        <v>0.90909090909090906</v>
      </c>
      <c r="W147" s="52"/>
      <c r="X147" s="52"/>
      <c r="Y147" s="52"/>
    </row>
    <row r="148" spans="1:25" s="250" customFormat="1" hidden="1" x14ac:dyDescent="0.25">
      <c r="A148" s="67"/>
      <c r="B148" s="68" t="s">
        <v>22</v>
      </c>
      <c r="C148" s="78">
        <v>0.88888888888888884</v>
      </c>
      <c r="D148" s="78">
        <v>1</v>
      </c>
      <c r="E148" s="78">
        <v>0.8928571428571429</v>
      </c>
      <c r="F148" s="78">
        <v>0.88888888888888884</v>
      </c>
      <c r="G148" s="78">
        <v>0.90740740740740744</v>
      </c>
      <c r="H148" s="78">
        <v>0.91666666666666663</v>
      </c>
      <c r="I148" s="78">
        <v>0.5</v>
      </c>
      <c r="J148" s="78">
        <v>0.8571428571428571</v>
      </c>
      <c r="K148" s="78">
        <v>0.91891891891891897</v>
      </c>
      <c r="L148" s="78">
        <v>0.950207468879668</v>
      </c>
      <c r="M148" s="78">
        <v>0.9</v>
      </c>
      <c r="N148" s="78">
        <v>0.8</v>
      </c>
      <c r="O148" s="78">
        <v>0.7</v>
      </c>
      <c r="P148" s="78">
        <v>0.84</v>
      </c>
      <c r="Q148" s="78">
        <v>0.75</v>
      </c>
      <c r="R148" s="74">
        <v>1</v>
      </c>
      <c r="S148" s="74">
        <v>0.8571428571428571</v>
      </c>
      <c r="T148" s="74">
        <v>1</v>
      </c>
      <c r="U148" s="74">
        <v>1</v>
      </c>
      <c r="V148" s="74">
        <v>0.83333333333333337</v>
      </c>
      <c r="W148" s="52"/>
      <c r="X148" s="52"/>
      <c r="Y148" s="52"/>
    </row>
    <row r="149" spans="1:25" s="250" customFormat="1" hidden="1" x14ac:dyDescent="0.25">
      <c r="A149" s="69"/>
      <c r="B149" s="70" t="s">
        <v>23</v>
      </c>
      <c r="C149" s="79">
        <v>1</v>
      </c>
      <c r="D149" s="79">
        <v>1</v>
      </c>
      <c r="E149" s="79">
        <v>0.88888888888888884</v>
      </c>
      <c r="F149" s="79">
        <v>0.63636363636363635</v>
      </c>
      <c r="G149" s="79">
        <v>0.85</v>
      </c>
      <c r="H149" s="79">
        <v>1</v>
      </c>
      <c r="I149" s="79">
        <v>0.6</v>
      </c>
      <c r="J149" s="79">
        <v>1</v>
      </c>
      <c r="K149" s="79">
        <v>0.92207792207792205</v>
      </c>
      <c r="L149" s="79">
        <v>0.9173553719008265</v>
      </c>
      <c r="M149" s="79">
        <v>0.8571428571428571</v>
      </c>
      <c r="N149" s="79">
        <v>0.61538461538461542</v>
      </c>
      <c r="O149" s="79">
        <v>0.88888888888888884</v>
      </c>
      <c r="P149" s="79">
        <v>0.66666666666666663</v>
      </c>
      <c r="Q149" s="79">
        <v>1</v>
      </c>
      <c r="R149" s="74">
        <v>0.9</v>
      </c>
      <c r="S149" s="74">
        <v>1</v>
      </c>
      <c r="T149" s="74">
        <v>0.95</v>
      </c>
      <c r="U149" s="74">
        <v>0.89473684210526316</v>
      </c>
      <c r="V149" s="74">
        <v>0.88461538461538458</v>
      </c>
      <c r="W149" s="52"/>
      <c r="X149" s="52"/>
      <c r="Y149" s="52"/>
    </row>
    <row r="150" spans="1:25" s="250" customFormat="1" hidden="1" x14ac:dyDescent="0.25">
      <c r="A150" s="67">
        <v>2018</v>
      </c>
      <c r="B150" s="68" t="s">
        <v>12</v>
      </c>
      <c r="C150" s="78">
        <v>0.92307692307692313</v>
      </c>
      <c r="D150" s="78">
        <v>0.9375</v>
      </c>
      <c r="E150" s="78">
        <v>0.90909090909090906</v>
      </c>
      <c r="F150" s="78">
        <v>0.84210526315789469</v>
      </c>
      <c r="G150" s="78">
        <v>0.953125</v>
      </c>
      <c r="H150" s="78">
        <v>1</v>
      </c>
      <c r="I150" s="78">
        <v>0.5</v>
      </c>
      <c r="J150" s="78">
        <v>0.66666666666666663</v>
      </c>
      <c r="K150" s="78">
        <v>0.86250000000000004</v>
      </c>
      <c r="L150" s="78">
        <v>0.94023904382470125</v>
      </c>
      <c r="M150" s="78">
        <v>0.95833333333333337</v>
      </c>
      <c r="N150" s="78">
        <v>1</v>
      </c>
      <c r="O150" s="78">
        <v>1</v>
      </c>
      <c r="P150" s="78">
        <v>0.76923076923076927</v>
      </c>
      <c r="Q150" s="78">
        <v>1</v>
      </c>
      <c r="R150" s="77">
        <v>0.94736842105263153</v>
      </c>
      <c r="S150" s="77">
        <v>0.9285714285714286</v>
      </c>
      <c r="T150" s="77">
        <v>0.95454545454545459</v>
      </c>
      <c r="U150" s="77">
        <v>1</v>
      </c>
      <c r="V150" s="77">
        <v>0.95918367346938771</v>
      </c>
      <c r="W150" s="52"/>
      <c r="X150" s="52"/>
      <c r="Y150" s="52"/>
    </row>
    <row r="151" spans="1:25" s="250" customFormat="1" hidden="1" x14ac:dyDescent="0.25">
      <c r="A151" s="67"/>
      <c r="B151" s="68" t="s">
        <v>13</v>
      </c>
      <c r="C151" s="78">
        <v>0.7</v>
      </c>
      <c r="D151" s="78">
        <v>0.94117647058823528</v>
      </c>
      <c r="E151" s="78">
        <v>0.96296296296296291</v>
      </c>
      <c r="F151" s="78">
        <v>0.875</v>
      </c>
      <c r="G151" s="78">
        <v>0.87037037037037035</v>
      </c>
      <c r="H151" s="78">
        <v>0.90476190476190477</v>
      </c>
      <c r="I151" s="78">
        <v>0.25</v>
      </c>
      <c r="J151" s="78">
        <v>0.76923076923076927</v>
      </c>
      <c r="K151" s="78">
        <v>0.875</v>
      </c>
      <c r="L151" s="78">
        <v>0.90707964601769908</v>
      </c>
      <c r="M151" s="78">
        <v>0.92307692307692313</v>
      </c>
      <c r="N151" s="78">
        <v>0.94117647058823528</v>
      </c>
      <c r="O151" s="78">
        <v>0.66666666666666663</v>
      </c>
      <c r="P151" s="78">
        <v>0.9</v>
      </c>
      <c r="Q151" s="78"/>
      <c r="R151" s="74">
        <v>0.9</v>
      </c>
      <c r="S151" s="74">
        <v>1</v>
      </c>
      <c r="T151" s="74">
        <v>1</v>
      </c>
      <c r="U151" s="74">
        <v>0.92307692307692313</v>
      </c>
      <c r="V151" s="74">
        <v>0.90322580645161288</v>
      </c>
      <c r="W151" s="52"/>
      <c r="X151" s="52"/>
      <c r="Y151" s="52"/>
    </row>
    <row r="152" spans="1:25" s="250" customFormat="1" hidden="1" x14ac:dyDescent="0.25">
      <c r="A152" s="67"/>
      <c r="B152" s="68" t="s">
        <v>14</v>
      </c>
      <c r="C152" s="78">
        <v>1</v>
      </c>
      <c r="D152" s="78">
        <v>1</v>
      </c>
      <c r="E152" s="78">
        <v>0.93939393939393945</v>
      </c>
      <c r="F152" s="78">
        <v>0.83333333333333337</v>
      </c>
      <c r="G152" s="78">
        <v>0.93333333333333335</v>
      </c>
      <c r="H152" s="78">
        <v>1</v>
      </c>
      <c r="I152" s="78">
        <v>0.75</v>
      </c>
      <c r="J152" s="78">
        <v>0.7142857142857143</v>
      </c>
      <c r="K152" s="78">
        <v>0.89610389610389607</v>
      </c>
      <c r="L152" s="78">
        <v>0.92307692307692313</v>
      </c>
      <c r="M152" s="78">
        <v>0.88636363636363635</v>
      </c>
      <c r="N152" s="78">
        <v>0.83333333333333337</v>
      </c>
      <c r="O152" s="78">
        <v>0.5</v>
      </c>
      <c r="P152" s="78">
        <v>0.77142857142857146</v>
      </c>
      <c r="Q152" s="78">
        <v>1</v>
      </c>
      <c r="R152" s="74">
        <v>0.92105263157894735</v>
      </c>
      <c r="S152" s="74">
        <v>1</v>
      </c>
      <c r="T152" s="74">
        <v>0.95454545454545459</v>
      </c>
      <c r="U152" s="74">
        <v>1</v>
      </c>
      <c r="V152" s="74">
        <v>0.92592592592592593</v>
      </c>
      <c r="W152" s="52"/>
      <c r="X152" s="52"/>
      <c r="Y152" s="52"/>
    </row>
    <row r="153" spans="1:25" s="250" customFormat="1" hidden="1" x14ac:dyDescent="0.25">
      <c r="A153" s="67"/>
      <c r="B153" s="68" t="s">
        <v>15</v>
      </c>
      <c r="C153" s="78">
        <v>0.93333333333333335</v>
      </c>
      <c r="D153" s="78">
        <v>1</v>
      </c>
      <c r="E153" s="78">
        <v>0.96153846153846156</v>
      </c>
      <c r="F153" s="78">
        <v>0.9375</v>
      </c>
      <c r="G153" s="78">
        <v>0.90196078431372551</v>
      </c>
      <c r="H153" s="78">
        <v>1</v>
      </c>
      <c r="I153" s="78">
        <v>0.83333333333333337</v>
      </c>
      <c r="J153" s="78">
        <v>1</v>
      </c>
      <c r="K153" s="78">
        <v>0.95</v>
      </c>
      <c r="L153" s="78">
        <v>0.9452054794520548</v>
      </c>
      <c r="M153" s="78">
        <v>0.92592592592592593</v>
      </c>
      <c r="N153" s="78">
        <v>0.88235294117647056</v>
      </c>
      <c r="O153" s="78">
        <v>1</v>
      </c>
      <c r="P153" s="78">
        <v>0.8571428571428571</v>
      </c>
      <c r="Q153" s="78">
        <v>1</v>
      </c>
      <c r="R153" s="74">
        <v>0.92307692307692313</v>
      </c>
      <c r="S153" s="74">
        <v>0.625</v>
      </c>
      <c r="T153" s="74">
        <v>0.90909090909090906</v>
      </c>
      <c r="U153" s="74">
        <v>0.9285714285714286</v>
      </c>
      <c r="V153" s="74">
        <v>0.98181818181818181</v>
      </c>
      <c r="W153" s="52"/>
      <c r="X153" s="52"/>
      <c r="Y153" s="52"/>
    </row>
    <row r="154" spans="1:25" s="250" customFormat="1" hidden="1" x14ac:dyDescent="0.25">
      <c r="A154" s="67"/>
      <c r="B154" s="68" t="s">
        <v>16</v>
      </c>
      <c r="C154" s="78">
        <v>1</v>
      </c>
      <c r="D154" s="78">
        <v>0.83333333333333337</v>
      </c>
      <c r="E154" s="78">
        <v>0.88461538461538458</v>
      </c>
      <c r="F154" s="78">
        <v>1</v>
      </c>
      <c r="G154" s="78">
        <v>0.86153846153846159</v>
      </c>
      <c r="H154" s="78">
        <v>1</v>
      </c>
      <c r="I154" s="78">
        <v>1</v>
      </c>
      <c r="J154" s="78">
        <v>0.66666666666666663</v>
      </c>
      <c r="K154" s="78">
        <v>0.95180722891566261</v>
      </c>
      <c r="L154" s="78">
        <v>0.9274809160305344</v>
      </c>
      <c r="M154" s="78">
        <v>0.9285714285714286</v>
      </c>
      <c r="N154" s="78">
        <v>0.78947368421052633</v>
      </c>
      <c r="O154" s="78"/>
      <c r="P154" s="78">
        <v>0.80952380952380953</v>
      </c>
      <c r="Q154" s="78">
        <v>0.66666666666666663</v>
      </c>
      <c r="R154" s="74">
        <v>0.92682926829268297</v>
      </c>
      <c r="S154" s="74">
        <v>0.75</v>
      </c>
      <c r="T154" s="74">
        <v>0.8</v>
      </c>
      <c r="U154" s="74">
        <v>1</v>
      </c>
      <c r="V154" s="74">
        <v>0.94444444444444442</v>
      </c>
      <c r="W154" s="52"/>
      <c r="X154" s="52"/>
      <c r="Y154" s="52"/>
    </row>
    <row r="155" spans="1:25" s="250" customFormat="1" hidden="1" x14ac:dyDescent="0.25">
      <c r="A155" s="67"/>
      <c r="B155" s="68" t="s">
        <v>17</v>
      </c>
      <c r="C155" s="78">
        <v>1</v>
      </c>
      <c r="D155" s="78">
        <v>1</v>
      </c>
      <c r="E155" s="78">
        <v>0.94117647058823528</v>
      </c>
      <c r="F155" s="78">
        <v>1</v>
      </c>
      <c r="G155" s="78">
        <v>0.8970588235294118</v>
      </c>
      <c r="H155" s="78">
        <v>1</v>
      </c>
      <c r="I155" s="78">
        <v>0.7142857142857143</v>
      </c>
      <c r="J155" s="78">
        <v>0.875</v>
      </c>
      <c r="K155" s="78">
        <v>0.95652173913043481</v>
      </c>
      <c r="L155" s="78">
        <v>0.93150684931506844</v>
      </c>
      <c r="M155" s="78">
        <v>0.88235294117647056</v>
      </c>
      <c r="N155" s="78">
        <v>0.88888888888888884</v>
      </c>
      <c r="O155" s="78">
        <v>1</v>
      </c>
      <c r="P155" s="78">
        <v>0.94444444444444442</v>
      </c>
      <c r="Q155" s="78">
        <v>0.5</v>
      </c>
      <c r="R155" s="74">
        <v>0.96153846153846156</v>
      </c>
      <c r="S155" s="74">
        <v>0.6</v>
      </c>
      <c r="T155" s="74">
        <v>0.96666666666666667</v>
      </c>
      <c r="U155" s="74">
        <v>1</v>
      </c>
      <c r="V155" s="74">
        <v>0.93617021276595747</v>
      </c>
      <c r="W155" s="52"/>
      <c r="X155" s="52"/>
      <c r="Y155" s="52"/>
    </row>
    <row r="156" spans="1:25" s="250" customFormat="1" hidden="1" x14ac:dyDescent="0.25">
      <c r="A156" s="67"/>
      <c r="B156" s="68" t="s">
        <v>18</v>
      </c>
      <c r="C156" s="78">
        <v>0.84615384615384615</v>
      </c>
      <c r="D156" s="78">
        <v>0.7142857142857143</v>
      </c>
      <c r="E156" s="78">
        <v>0.967741935483871</v>
      </c>
      <c r="F156" s="78">
        <v>1</v>
      </c>
      <c r="G156" s="78">
        <v>0.95</v>
      </c>
      <c r="H156" s="78">
        <v>0.91666666666666663</v>
      </c>
      <c r="I156" s="78">
        <v>0.66666666666666663</v>
      </c>
      <c r="J156" s="78">
        <v>0.91666666666666663</v>
      </c>
      <c r="K156" s="78">
        <v>0.9042553191489362</v>
      </c>
      <c r="L156" s="78">
        <v>0.9427480916030534</v>
      </c>
      <c r="M156" s="78">
        <v>0.88235294117647056</v>
      </c>
      <c r="N156" s="78">
        <v>0.83333333333333337</v>
      </c>
      <c r="O156" s="78">
        <v>0.8571428571428571</v>
      </c>
      <c r="P156" s="78">
        <v>0.76666666666666672</v>
      </c>
      <c r="Q156" s="78">
        <v>0.33333333333333331</v>
      </c>
      <c r="R156" s="74">
        <v>0.91666666666666663</v>
      </c>
      <c r="S156" s="74">
        <v>0.55555555555555558</v>
      </c>
      <c r="T156" s="74">
        <v>0.91666666666666663</v>
      </c>
      <c r="U156" s="74">
        <v>0.93333333333333335</v>
      </c>
      <c r="V156" s="74">
        <v>0.94339622641509435</v>
      </c>
      <c r="W156" s="52"/>
      <c r="X156" s="52"/>
      <c r="Y156" s="52"/>
    </row>
    <row r="157" spans="1:25" s="250" customFormat="1" hidden="1" x14ac:dyDescent="0.25">
      <c r="A157" s="72"/>
      <c r="B157" s="68" t="s">
        <v>19</v>
      </c>
      <c r="C157" s="78">
        <v>0.9</v>
      </c>
      <c r="D157" s="78">
        <v>0.61538461538461542</v>
      </c>
      <c r="E157" s="78">
        <v>0.97142857142857142</v>
      </c>
      <c r="F157" s="78">
        <v>0.82352941176470584</v>
      </c>
      <c r="G157" s="78">
        <v>0.89189189189189189</v>
      </c>
      <c r="H157" s="78">
        <v>0.86363636363636365</v>
      </c>
      <c r="I157" s="78">
        <v>0.75</v>
      </c>
      <c r="J157" s="78">
        <v>0.61538461538461542</v>
      </c>
      <c r="K157" s="78">
        <v>0.94202898550724634</v>
      </c>
      <c r="L157" s="78">
        <v>0.90588235294117647</v>
      </c>
      <c r="M157" s="78">
        <v>0.96153846153846156</v>
      </c>
      <c r="N157" s="78">
        <v>0.73333333333333328</v>
      </c>
      <c r="O157" s="78">
        <v>0.375</v>
      </c>
      <c r="P157" s="78">
        <v>0.85185185185185186</v>
      </c>
      <c r="Q157" s="78">
        <v>0.66666666666666663</v>
      </c>
      <c r="R157" s="74">
        <v>0.90909090909090906</v>
      </c>
      <c r="S157" s="74">
        <v>1</v>
      </c>
      <c r="T157" s="74">
        <v>0.95652173913043481</v>
      </c>
      <c r="U157" s="74">
        <v>0.92307692307692313</v>
      </c>
      <c r="V157" s="74">
        <v>0.90740740740740744</v>
      </c>
      <c r="W157" s="52"/>
      <c r="X157" s="52"/>
      <c r="Y157" s="52"/>
    </row>
    <row r="158" spans="1:25" s="250" customFormat="1" hidden="1" x14ac:dyDescent="0.25">
      <c r="A158" s="66"/>
      <c r="B158" s="68" t="s">
        <v>20</v>
      </c>
      <c r="C158" s="78">
        <v>1</v>
      </c>
      <c r="D158" s="78">
        <v>0.75</v>
      </c>
      <c r="E158" s="78">
        <v>0.96666666666666667</v>
      </c>
      <c r="F158" s="78">
        <v>1</v>
      </c>
      <c r="G158" s="78">
        <v>0.86440677966101698</v>
      </c>
      <c r="H158" s="78">
        <v>0.95652173913043481</v>
      </c>
      <c r="I158" s="78">
        <v>0.58333333333333337</v>
      </c>
      <c r="J158" s="78">
        <v>1</v>
      </c>
      <c r="K158" s="78">
        <v>0.92207792207792205</v>
      </c>
      <c r="L158" s="78">
        <v>0.94921875</v>
      </c>
      <c r="M158" s="78">
        <v>0.89743589743589747</v>
      </c>
      <c r="N158" s="78">
        <v>0.78260869565217395</v>
      </c>
      <c r="O158" s="78">
        <v>1</v>
      </c>
      <c r="P158" s="78">
        <v>0.82608695652173914</v>
      </c>
      <c r="Q158" s="78">
        <v>1</v>
      </c>
      <c r="R158" s="74">
        <v>0.8571428571428571</v>
      </c>
      <c r="S158" s="74">
        <v>0.92307692307692313</v>
      </c>
      <c r="T158" s="74">
        <v>1</v>
      </c>
      <c r="U158" s="74">
        <v>1</v>
      </c>
      <c r="V158" s="74">
        <v>0.97674418604651159</v>
      </c>
      <c r="W158" s="52"/>
      <c r="X158" s="52"/>
      <c r="Y158" s="52"/>
    </row>
    <row r="159" spans="1:25" s="250" customFormat="1" hidden="1" x14ac:dyDescent="0.25">
      <c r="A159" s="66"/>
      <c r="B159" s="68" t="s">
        <v>21</v>
      </c>
      <c r="C159" s="78">
        <v>0.92307692307692313</v>
      </c>
      <c r="D159" s="78">
        <v>0.875</v>
      </c>
      <c r="E159" s="78">
        <v>1</v>
      </c>
      <c r="F159" s="78">
        <v>1</v>
      </c>
      <c r="G159" s="78">
        <v>0.94545454545454544</v>
      </c>
      <c r="H159" s="78">
        <v>0.85</v>
      </c>
      <c r="I159" s="78">
        <v>1</v>
      </c>
      <c r="J159" s="78">
        <v>0.81818181818181823</v>
      </c>
      <c r="K159" s="78">
        <v>0.9375</v>
      </c>
      <c r="L159" s="78">
        <v>0.93004115226337447</v>
      </c>
      <c r="M159" s="78">
        <v>0.8928571428571429</v>
      </c>
      <c r="N159" s="78">
        <v>0.83333333333333337</v>
      </c>
      <c r="O159" s="78">
        <v>1</v>
      </c>
      <c r="P159" s="78">
        <v>0.95833333333333337</v>
      </c>
      <c r="Q159" s="78">
        <v>1</v>
      </c>
      <c r="R159" s="74">
        <v>1</v>
      </c>
      <c r="S159" s="74">
        <v>0.72727272727272729</v>
      </c>
      <c r="T159" s="74">
        <v>0.95</v>
      </c>
      <c r="U159" s="74">
        <v>0.91666666666666663</v>
      </c>
      <c r="V159" s="74">
        <v>0.90909090909090906</v>
      </c>
      <c r="W159" s="52"/>
      <c r="X159" s="52"/>
      <c r="Y159" s="52"/>
    </row>
    <row r="160" spans="1:25" s="250" customFormat="1" hidden="1" x14ac:dyDescent="0.25">
      <c r="A160" s="66"/>
      <c r="B160" s="68" t="s">
        <v>22</v>
      </c>
      <c r="C160" s="78">
        <v>0.8</v>
      </c>
      <c r="D160" s="78">
        <v>0.875</v>
      </c>
      <c r="E160" s="78">
        <v>0.96551724137931039</v>
      </c>
      <c r="F160" s="78">
        <v>0.92307692307692313</v>
      </c>
      <c r="G160" s="78">
        <v>0.92307692307692313</v>
      </c>
      <c r="H160" s="78">
        <v>0.9285714285714286</v>
      </c>
      <c r="I160" s="78">
        <v>0.66666666666666663</v>
      </c>
      <c r="J160" s="78">
        <v>0.8571428571428571</v>
      </c>
      <c r="K160" s="78">
        <v>0.92753623188405798</v>
      </c>
      <c r="L160" s="78">
        <v>0.94921875</v>
      </c>
      <c r="M160" s="78">
        <v>0.88</v>
      </c>
      <c r="N160" s="78">
        <v>0.8125</v>
      </c>
      <c r="O160" s="78">
        <v>0.8</v>
      </c>
      <c r="P160" s="78">
        <v>0.84</v>
      </c>
      <c r="Q160" s="78">
        <v>1</v>
      </c>
      <c r="R160" s="74">
        <v>0.91304347826086951</v>
      </c>
      <c r="S160" s="74">
        <v>0.88888888888888884</v>
      </c>
      <c r="T160" s="74">
        <v>1</v>
      </c>
      <c r="U160" s="74">
        <v>0.92307692307692313</v>
      </c>
      <c r="V160" s="74">
        <v>0.95744680851063835</v>
      </c>
      <c r="W160" s="52"/>
      <c r="X160" s="52"/>
      <c r="Y160" s="52"/>
    </row>
    <row r="161" spans="1:25" s="250" customFormat="1" hidden="1" x14ac:dyDescent="0.25">
      <c r="A161" s="71"/>
      <c r="B161" s="70" t="s">
        <v>23</v>
      </c>
      <c r="C161" s="79">
        <v>0.9</v>
      </c>
      <c r="D161" s="79">
        <v>0.81818181818181823</v>
      </c>
      <c r="E161" s="79">
        <v>1</v>
      </c>
      <c r="F161" s="79">
        <v>1</v>
      </c>
      <c r="G161" s="79">
        <v>0.875</v>
      </c>
      <c r="H161" s="79">
        <v>0.93103448275862066</v>
      </c>
      <c r="I161" s="79">
        <v>0.75</v>
      </c>
      <c r="J161" s="79">
        <v>0.8571428571428571</v>
      </c>
      <c r="K161" s="79">
        <v>0.93506493506493504</v>
      </c>
      <c r="L161" s="79">
        <v>0.95785440613026818</v>
      </c>
      <c r="M161" s="79">
        <v>0.94594594594594594</v>
      </c>
      <c r="N161" s="79">
        <v>0.93333333333333335</v>
      </c>
      <c r="O161" s="79">
        <v>1</v>
      </c>
      <c r="P161" s="79">
        <v>0.82608695652173914</v>
      </c>
      <c r="Q161" s="79">
        <v>1</v>
      </c>
      <c r="R161" s="74">
        <v>0.97959183673469385</v>
      </c>
      <c r="S161" s="74">
        <v>0.7857142857142857</v>
      </c>
      <c r="T161" s="74">
        <v>0.90476190476190477</v>
      </c>
      <c r="U161" s="74">
        <v>1</v>
      </c>
      <c r="V161" s="74">
        <v>1</v>
      </c>
      <c r="W161" s="52"/>
      <c r="X161" s="52"/>
      <c r="Y161" s="52"/>
    </row>
    <row r="162" spans="1:25" s="250" customFormat="1" hidden="1" x14ac:dyDescent="0.25">
      <c r="A162" s="73">
        <v>2019</v>
      </c>
      <c r="B162" s="68" t="s">
        <v>12</v>
      </c>
      <c r="C162" s="78">
        <v>1</v>
      </c>
      <c r="D162" s="78">
        <v>0.8666666666666667</v>
      </c>
      <c r="E162" s="78">
        <v>1</v>
      </c>
      <c r="F162" s="78">
        <v>1</v>
      </c>
      <c r="G162" s="78">
        <v>0.88888888888888884</v>
      </c>
      <c r="H162" s="78">
        <v>0.91666666666666663</v>
      </c>
      <c r="I162" s="78">
        <v>0.4</v>
      </c>
      <c r="J162" s="78">
        <v>0.75</v>
      </c>
      <c r="K162" s="78">
        <v>0.90123456790123457</v>
      </c>
      <c r="L162" s="78">
        <v>0.91949152542372881</v>
      </c>
      <c r="M162" s="78">
        <v>0.96969696969696972</v>
      </c>
      <c r="N162" s="78">
        <v>0.875</v>
      </c>
      <c r="O162" s="78">
        <v>1</v>
      </c>
      <c r="P162" s="78">
        <v>0.89655172413793105</v>
      </c>
      <c r="Q162" s="78">
        <v>0.75</v>
      </c>
      <c r="R162" s="77">
        <v>0.98076923076923073</v>
      </c>
      <c r="S162" s="77">
        <v>0.88888888888888884</v>
      </c>
      <c r="T162" s="77">
        <v>0.91666666666666663</v>
      </c>
      <c r="U162" s="77">
        <v>0.8666666666666667</v>
      </c>
      <c r="V162" s="77">
        <v>0.90566037735849059</v>
      </c>
      <c r="W162" s="52"/>
      <c r="X162" s="52"/>
      <c r="Y162" s="52"/>
    </row>
    <row r="163" spans="1:25" s="250" customFormat="1" hidden="1" x14ac:dyDescent="0.25">
      <c r="A163" s="67"/>
      <c r="B163" s="68" t="s">
        <v>13</v>
      </c>
      <c r="C163" s="78">
        <v>0.88888888888888884</v>
      </c>
      <c r="D163" s="78">
        <v>0.8</v>
      </c>
      <c r="E163" s="78">
        <v>0.967741935483871</v>
      </c>
      <c r="F163" s="78">
        <v>0.91666666666666663</v>
      </c>
      <c r="G163" s="78">
        <v>0.90909090909090906</v>
      </c>
      <c r="H163" s="78">
        <v>1</v>
      </c>
      <c r="I163" s="78">
        <v>0.4</v>
      </c>
      <c r="J163" s="78">
        <v>0.77777777777777779</v>
      </c>
      <c r="K163" s="78">
        <v>0.95081967213114749</v>
      </c>
      <c r="L163" s="78">
        <v>0.91826923076923073</v>
      </c>
      <c r="M163" s="78">
        <v>0.86206896551724133</v>
      </c>
      <c r="N163" s="78">
        <v>1</v>
      </c>
      <c r="O163" s="78">
        <v>0.5</v>
      </c>
      <c r="P163" s="78">
        <v>0.86956521739130432</v>
      </c>
      <c r="Q163" s="78">
        <v>1</v>
      </c>
      <c r="R163" s="74">
        <v>0.97619047619047616</v>
      </c>
      <c r="S163" s="74">
        <v>0.83333333333333337</v>
      </c>
      <c r="T163" s="74">
        <v>0.94117647058823528</v>
      </c>
      <c r="U163" s="74">
        <v>0.81818181818181823</v>
      </c>
      <c r="V163" s="74">
        <v>1</v>
      </c>
      <c r="W163" s="78"/>
      <c r="X163" s="78"/>
      <c r="Y163" s="52"/>
    </row>
    <row r="164" spans="1:25" s="250" customFormat="1" hidden="1" x14ac:dyDescent="0.25">
      <c r="A164" s="67"/>
      <c r="B164" s="68" t="s">
        <v>14</v>
      </c>
      <c r="C164" s="78">
        <v>1</v>
      </c>
      <c r="D164" s="78">
        <v>1</v>
      </c>
      <c r="E164" s="78">
        <v>0.9642857142857143</v>
      </c>
      <c r="F164" s="78">
        <v>0.8571428571428571</v>
      </c>
      <c r="G164" s="78">
        <v>0.94444444444444442</v>
      </c>
      <c r="H164" s="78">
        <v>0.88235294117647056</v>
      </c>
      <c r="I164" s="78">
        <v>0.66666666666666663</v>
      </c>
      <c r="J164" s="78">
        <v>0.75</v>
      </c>
      <c r="K164" s="78">
        <v>0.91666666666666663</v>
      </c>
      <c r="L164" s="78">
        <v>0.92369477911646591</v>
      </c>
      <c r="M164" s="78">
        <v>0.90909090909090906</v>
      </c>
      <c r="N164" s="78">
        <v>0.7857142857142857</v>
      </c>
      <c r="O164" s="78">
        <v>0.66666666666666663</v>
      </c>
      <c r="P164" s="78">
        <v>0.90476190476190477</v>
      </c>
      <c r="Q164" s="78">
        <v>1</v>
      </c>
      <c r="R164" s="74">
        <v>0.95454545454545459</v>
      </c>
      <c r="S164" s="74">
        <v>0.9</v>
      </c>
      <c r="T164" s="74">
        <v>1</v>
      </c>
      <c r="U164" s="74">
        <v>1</v>
      </c>
      <c r="V164" s="74">
        <v>0.89090909090909087</v>
      </c>
      <c r="W164" s="78"/>
      <c r="X164" s="78"/>
      <c r="Y164" s="52"/>
    </row>
    <row r="165" spans="1:25" s="250" customFormat="1" hidden="1" x14ac:dyDescent="0.25">
      <c r="A165" s="67"/>
      <c r="B165" s="68" t="s">
        <v>15</v>
      </c>
      <c r="C165" s="78">
        <v>1</v>
      </c>
      <c r="D165" s="78">
        <v>1</v>
      </c>
      <c r="E165" s="78">
        <v>1</v>
      </c>
      <c r="F165" s="78">
        <v>1</v>
      </c>
      <c r="G165" s="78">
        <v>0.89655172413793105</v>
      </c>
      <c r="H165" s="78">
        <v>1</v>
      </c>
      <c r="I165" s="78">
        <v>0.6</v>
      </c>
      <c r="J165" s="78">
        <v>0.875</v>
      </c>
      <c r="K165" s="78">
        <v>0.93333333333333335</v>
      </c>
      <c r="L165" s="78">
        <v>0.89320388349514568</v>
      </c>
      <c r="M165" s="78">
        <v>0.9</v>
      </c>
      <c r="N165" s="78">
        <v>0.8</v>
      </c>
      <c r="O165" s="78">
        <v>0.5</v>
      </c>
      <c r="P165" s="78">
        <v>0.78260869565217395</v>
      </c>
      <c r="Q165" s="78">
        <v>1</v>
      </c>
      <c r="R165" s="74">
        <v>0.93478260869565222</v>
      </c>
      <c r="S165" s="74">
        <v>1</v>
      </c>
      <c r="T165" s="74">
        <v>0.90476190476190477</v>
      </c>
      <c r="U165" s="74">
        <v>0.90909090909090906</v>
      </c>
      <c r="V165" s="74">
        <v>0.95</v>
      </c>
      <c r="W165" s="52"/>
      <c r="X165" s="52"/>
      <c r="Y165" s="52"/>
    </row>
    <row r="166" spans="1:25" s="250" customFormat="1" hidden="1" x14ac:dyDescent="0.25">
      <c r="A166" s="67"/>
      <c r="B166" s="68" t="s">
        <v>16</v>
      </c>
      <c r="C166" s="78">
        <v>1</v>
      </c>
      <c r="D166" s="78">
        <v>0.5714285714285714</v>
      </c>
      <c r="E166" s="78">
        <v>0.9</v>
      </c>
      <c r="F166" s="78">
        <v>1</v>
      </c>
      <c r="G166" s="78">
        <v>0.82692307692307687</v>
      </c>
      <c r="H166" s="78">
        <v>1</v>
      </c>
      <c r="I166" s="78">
        <v>1</v>
      </c>
      <c r="J166" s="78">
        <v>1</v>
      </c>
      <c r="K166" s="78">
        <v>0.92307692307692313</v>
      </c>
      <c r="L166" s="78">
        <v>0.93693693693693691</v>
      </c>
      <c r="M166" s="78">
        <v>0.79411764705882348</v>
      </c>
      <c r="N166" s="78">
        <v>0.92307692307692313</v>
      </c>
      <c r="O166" s="78">
        <v>0.66666666666666663</v>
      </c>
      <c r="P166" s="78">
        <v>0.88888888888888884</v>
      </c>
      <c r="Q166" s="78">
        <v>1</v>
      </c>
      <c r="R166" s="74">
        <v>0.88461538461538458</v>
      </c>
      <c r="S166" s="74">
        <v>0.66666666666666663</v>
      </c>
      <c r="T166" s="74">
        <v>0.92307692307692313</v>
      </c>
      <c r="U166" s="74">
        <v>1</v>
      </c>
      <c r="V166" s="74">
        <v>0.82051282051282048</v>
      </c>
      <c r="W166" s="52"/>
      <c r="X166" s="52"/>
      <c r="Y166" s="52"/>
    </row>
    <row r="167" spans="1:25" s="250" customFormat="1" hidden="1" x14ac:dyDescent="0.25">
      <c r="A167" s="67"/>
      <c r="B167" s="68" t="s">
        <v>17</v>
      </c>
      <c r="C167" s="78">
        <v>1</v>
      </c>
      <c r="D167" s="78">
        <v>0.66666666666666663</v>
      </c>
      <c r="E167" s="78">
        <v>0.90476190476190477</v>
      </c>
      <c r="F167" s="78">
        <v>0.875</v>
      </c>
      <c r="G167" s="78">
        <v>0.91489361702127658</v>
      </c>
      <c r="H167" s="78">
        <v>0.875</v>
      </c>
      <c r="I167" s="78">
        <v>0.6</v>
      </c>
      <c r="J167" s="78">
        <v>1</v>
      </c>
      <c r="K167" s="78">
        <v>0.90410958904109584</v>
      </c>
      <c r="L167" s="78">
        <v>0.92558139534883721</v>
      </c>
      <c r="M167" s="78">
        <v>0.9285714285714286</v>
      </c>
      <c r="N167" s="78">
        <v>0.9</v>
      </c>
      <c r="O167" s="78">
        <v>0.83333333333333337</v>
      </c>
      <c r="P167" s="78">
        <v>0.76470588235294112</v>
      </c>
      <c r="Q167" s="78">
        <v>0.5</v>
      </c>
      <c r="R167" s="74">
        <v>0.91666666666666663</v>
      </c>
      <c r="S167" s="74">
        <v>0.8</v>
      </c>
      <c r="T167" s="74">
        <v>0.8666666666666667</v>
      </c>
      <c r="U167" s="74">
        <v>1</v>
      </c>
      <c r="V167" s="74">
        <v>1</v>
      </c>
      <c r="W167" s="52"/>
      <c r="X167" s="52"/>
      <c r="Y167" s="52"/>
    </row>
    <row r="168" spans="1:25" s="250" customFormat="1" hidden="1" x14ac:dyDescent="0.25">
      <c r="A168" s="67"/>
      <c r="B168" s="68" t="s">
        <v>18</v>
      </c>
      <c r="C168" s="78">
        <v>1</v>
      </c>
      <c r="D168" s="78">
        <v>0.66666666666666663</v>
      </c>
      <c r="E168" s="78">
        <v>0.967741935483871</v>
      </c>
      <c r="F168" s="78">
        <v>0.63636363636363635</v>
      </c>
      <c r="G168" s="78">
        <v>0.89795918367346939</v>
      </c>
      <c r="H168" s="78">
        <v>0.9</v>
      </c>
      <c r="I168" s="78">
        <v>1</v>
      </c>
      <c r="J168" s="78">
        <v>0.8571428571428571</v>
      </c>
      <c r="K168" s="78">
        <v>0.88405797101449279</v>
      </c>
      <c r="L168" s="78">
        <v>0.92672413793103448</v>
      </c>
      <c r="M168" s="78">
        <v>0.8928571428571429</v>
      </c>
      <c r="N168" s="78">
        <v>0.93333333333333335</v>
      </c>
      <c r="O168" s="78">
        <v>0.33333333333333331</v>
      </c>
      <c r="P168" s="78">
        <v>0.9</v>
      </c>
      <c r="Q168" s="78">
        <v>1</v>
      </c>
      <c r="R168" s="74">
        <v>0.92592592592592593</v>
      </c>
      <c r="S168" s="74">
        <v>0.55555555555555558</v>
      </c>
      <c r="T168" s="74">
        <v>0.8571428571428571</v>
      </c>
      <c r="U168" s="74">
        <v>0.875</v>
      </c>
      <c r="V168" s="74">
        <v>0.93333333333333335</v>
      </c>
      <c r="W168" s="52"/>
      <c r="X168" s="52"/>
      <c r="Y168" s="52"/>
    </row>
    <row r="169" spans="1:25" s="250" customFormat="1" hidden="1" x14ac:dyDescent="0.25">
      <c r="A169" s="72"/>
      <c r="B169" s="68" t="s">
        <v>19</v>
      </c>
      <c r="C169" s="78">
        <v>1</v>
      </c>
      <c r="D169" s="78">
        <v>0.44444444444444442</v>
      </c>
      <c r="E169" s="78">
        <v>0.93939393939393945</v>
      </c>
      <c r="F169" s="78">
        <v>0.8666666666666667</v>
      </c>
      <c r="G169" s="78">
        <v>0.90566037735849059</v>
      </c>
      <c r="H169" s="78">
        <v>0.80952380952380953</v>
      </c>
      <c r="I169" s="78">
        <v>0.42857142857142855</v>
      </c>
      <c r="J169" s="78">
        <v>0.90909090909090906</v>
      </c>
      <c r="K169" s="78">
        <v>0.89230769230769236</v>
      </c>
      <c r="L169" s="78">
        <v>0.92468619246861927</v>
      </c>
      <c r="M169" s="78">
        <v>0.79487179487179482</v>
      </c>
      <c r="N169" s="78">
        <v>0.93103448275862066</v>
      </c>
      <c r="O169" s="78">
        <v>0.77777777777777779</v>
      </c>
      <c r="P169" s="78">
        <v>0.80952380952380953</v>
      </c>
      <c r="Q169" s="78">
        <v>0.8</v>
      </c>
      <c r="R169" s="74">
        <v>0.90322580645161288</v>
      </c>
      <c r="S169" s="74">
        <v>0.8</v>
      </c>
      <c r="T169" s="74">
        <v>1</v>
      </c>
      <c r="U169" s="74">
        <v>0.9375</v>
      </c>
      <c r="V169" s="74">
        <v>0.90740740740740744</v>
      </c>
      <c r="W169" s="52"/>
      <c r="X169" s="52"/>
      <c r="Y169" s="52"/>
    </row>
    <row r="170" spans="1:25" s="250" customFormat="1" hidden="1" x14ac:dyDescent="0.25">
      <c r="A170" s="66"/>
      <c r="B170" s="68" t="s">
        <v>20</v>
      </c>
      <c r="C170" s="78">
        <v>0.8571428571428571</v>
      </c>
      <c r="D170" s="78">
        <v>0.8666666666666667</v>
      </c>
      <c r="E170" s="78">
        <v>0.91666666666666663</v>
      </c>
      <c r="F170" s="78">
        <v>0.91666666666666663</v>
      </c>
      <c r="G170" s="78">
        <v>0.90625</v>
      </c>
      <c r="H170" s="78">
        <v>0.95454545454545459</v>
      </c>
      <c r="I170" s="78">
        <v>1</v>
      </c>
      <c r="J170" s="78">
        <v>1</v>
      </c>
      <c r="K170" s="78">
        <v>0.96078431372549022</v>
      </c>
      <c r="L170" s="78">
        <v>0.90206185567010311</v>
      </c>
      <c r="M170" s="78">
        <v>0.96</v>
      </c>
      <c r="N170" s="78">
        <v>1</v>
      </c>
      <c r="O170" s="78">
        <v>1</v>
      </c>
      <c r="P170" s="78">
        <v>0.8571428571428571</v>
      </c>
      <c r="Q170" s="78">
        <v>0.66666666666666663</v>
      </c>
      <c r="R170" s="74">
        <v>0.91428571428571426</v>
      </c>
      <c r="S170" s="74">
        <v>1</v>
      </c>
      <c r="T170" s="74">
        <v>0.9375</v>
      </c>
      <c r="U170" s="74">
        <v>1</v>
      </c>
      <c r="V170" s="74">
        <v>0.89743589743589747</v>
      </c>
      <c r="W170" s="52"/>
      <c r="X170" s="52"/>
      <c r="Y170" s="52"/>
    </row>
    <row r="171" spans="1:25" s="250" customFormat="1" hidden="1" x14ac:dyDescent="0.25">
      <c r="A171" s="66"/>
      <c r="B171" s="68" t="s">
        <v>21</v>
      </c>
      <c r="C171" s="78">
        <v>0.75</v>
      </c>
      <c r="D171" s="78">
        <v>0.75</v>
      </c>
      <c r="E171" s="78">
        <v>1</v>
      </c>
      <c r="F171" s="78">
        <v>0.91666666666666663</v>
      </c>
      <c r="G171" s="78">
        <v>0.91836734693877553</v>
      </c>
      <c r="H171" s="78">
        <v>0.9</v>
      </c>
      <c r="I171" s="78">
        <v>1</v>
      </c>
      <c r="J171" s="78">
        <v>0.83333333333333337</v>
      </c>
      <c r="K171" s="78">
        <v>0.92537313432835822</v>
      </c>
      <c r="L171" s="78">
        <v>0.91284403669724767</v>
      </c>
      <c r="M171" s="78">
        <v>0.88888888888888884</v>
      </c>
      <c r="N171" s="78">
        <v>0.875</v>
      </c>
      <c r="O171" s="78">
        <v>0.4</v>
      </c>
      <c r="P171" s="78">
        <v>0.88888888888888884</v>
      </c>
      <c r="Q171" s="78">
        <v>1</v>
      </c>
      <c r="R171" s="74">
        <v>1</v>
      </c>
      <c r="S171" s="74">
        <v>0.8</v>
      </c>
      <c r="T171" s="74">
        <v>0.94736842105263153</v>
      </c>
      <c r="U171" s="74">
        <v>0.90909090909090906</v>
      </c>
      <c r="V171" s="74">
        <v>0.90196078431372551</v>
      </c>
      <c r="W171" s="52"/>
      <c r="X171" s="52"/>
      <c r="Y171" s="52"/>
    </row>
    <row r="172" spans="1:25" s="250" customFormat="1" hidden="1" x14ac:dyDescent="0.25">
      <c r="A172" s="66"/>
      <c r="B172" s="68" t="s">
        <v>22</v>
      </c>
      <c r="C172" s="78">
        <v>0.90909090909090906</v>
      </c>
      <c r="D172" s="78">
        <v>0.75</v>
      </c>
      <c r="E172" s="78">
        <v>1</v>
      </c>
      <c r="F172" s="78">
        <v>0.77777777777777779</v>
      </c>
      <c r="G172" s="78">
        <v>0.82978723404255317</v>
      </c>
      <c r="H172" s="78">
        <v>0.7857142857142857</v>
      </c>
      <c r="I172" s="78">
        <v>0</v>
      </c>
      <c r="J172" s="78">
        <v>1</v>
      </c>
      <c r="K172" s="78">
        <v>0.9</v>
      </c>
      <c r="L172" s="78">
        <v>0.92561983471074383</v>
      </c>
      <c r="M172" s="78">
        <v>0.90909090909090906</v>
      </c>
      <c r="N172" s="78">
        <v>0.9</v>
      </c>
      <c r="O172" s="78">
        <v>0.8571428571428571</v>
      </c>
      <c r="P172" s="78">
        <v>1</v>
      </c>
      <c r="Q172" s="78">
        <v>1</v>
      </c>
      <c r="R172" s="74">
        <v>0.89583333333333337</v>
      </c>
      <c r="S172" s="74">
        <v>0.84615384615384615</v>
      </c>
      <c r="T172" s="74">
        <v>0.92307692307692313</v>
      </c>
      <c r="U172" s="74">
        <v>1</v>
      </c>
      <c r="V172" s="74">
        <v>0.97058823529411764</v>
      </c>
      <c r="W172" s="52"/>
      <c r="X172" s="52"/>
      <c r="Y172" s="52"/>
    </row>
    <row r="173" spans="1:25" s="250" customFormat="1" hidden="1" x14ac:dyDescent="0.25">
      <c r="A173" s="71"/>
      <c r="B173" s="70" t="s">
        <v>23</v>
      </c>
      <c r="C173" s="79">
        <v>0.9</v>
      </c>
      <c r="D173" s="79">
        <v>0.73333333333333328</v>
      </c>
      <c r="E173" s="79">
        <v>1</v>
      </c>
      <c r="F173" s="79">
        <v>0.83333333333333337</v>
      </c>
      <c r="G173" s="79">
        <v>0.81081081081081086</v>
      </c>
      <c r="H173" s="79">
        <v>0.9285714285714286</v>
      </c>
      <c r="I173" s="79">
        <v>1</v>
      </c>
      <c r="J173" s="79">
        <v>0.8571428571428571</v>
      </c>
      <c r="K173" s="79">
        <v>0.91935483870967738</v>
      </c>
      <c r="L173" s="79">
        <v>0.88479262672811065</v>
      </c>
      <c r="M173" s="79">
        <v>0.88888888888888884</v>
      </c>
      <c r="N173" s="79">
        <v>0.8</v>
      </c>
      <c r="O173" s="79">
        <v>0.83333333333333337</v>
      </c>
      <c r="P173" s="79">
        <v>0.86206896551724133</v>
      </c>
      <c r="Q173" s="79">
        <v>1</v>
      </c>
      <c r="R173" s="76">
        <v>0.88372093023255816</v>
      </c>
      <c r="S173" s="76">
        <v>0.8</v>
      </c>
      <c r="T173" s="76">
        <v>0.9285714285714286</v>
      </c>
      <c r="U173" s="76">
        <v>0.8571428571428571</v>
      </c>
      <c r="V173" s="76">
        <v>0.91111111111111109</v>
      </c>
      <c r="W173" s="52"/>
      <c r="X173" s="52"/>
      <c r="Y173" s="52"/>
    </row>
    <row r="174" spans="1:25" s="250" customFormat="1" x14ac:dyDescent="0.25">
      <c r="A174" s="73">
        <v>2020</v>
      </c>
      <c r="B174" s="68" t="s">
        <v>12</v>
      </c>
      <c r="C174" s="224">
        <v>0.90909090909090906</v>
      </c>
      <c r="D174" s="224">
        <v>1</v>
      </c>
      <c r="E174" s="224">
        <v>0.9</v>
      </c>
      <c r="F174" s="224">
        <v>1</v>
      </c>
      <c r="G174" s="224">
        <v>0.8571428571428571</v>
      </c>
      <c r="H174" s="224">
        <v>0.8571428571428571</v>
      </c>
      <c r="I174" s="224">
        <v>0.66666666666666663</v>
      </c>
      <c r="J174" s="224">
        <v>0.8571428571428571</v>
      </c>
      <c r="K174" s="224">
        <v>0.92207792207792205</v>
      </c>
      <c r="L174" s="224">
        <v>0.92664092664092668</v>
      </c>
      <c r="M174" s="224">
        <v>0.875</v>
      </c>
      <c r="N174" s="224">
        <v>0.88235294117647056</v>
      </c>
      <c r="O174" s="224">
        <v>0.66666666666666663</v>
      </c>
      <c r="P174" s="224">
        <v>0.82857142857142863</v>
      </c>
      <c r="Q174" s="224">
        <v>1</v>
      </c>
      <c r="R174" s="74">
        <v>0.86363636363636365</v>
      </c>
      <c r="S174" s="74">
        <v>0.8571428571428571</v>
      </c>
      <c r="T174" s="74">
        <v>0.9285714285714286</v>
      </c>
      <c r="U174" s="74">
        <v>1</v>
      </c>
      <c r="V174" s="74">
        <v>0.95652173913043481</v>
      </c>
      <c r="W174" s="52"/>
      <c r="X174" s="52"/>
      <c r="Y174" s="52"/>
    </row>
    <row r="175" spans="1:25" s="250" customFormat="1" x14ac:dyDescent="0.25">
      <c r="A175" s="66"/>
      <c r="B175" s="68" t="s">
        <v>13</v>
      </c>
      <c r="C175" s="224">
        <v>0.8</v>
      </c>
      <c r="D175" s="224">
        <v>1</v>
      </c>
      <c r="E175" s="224">
        <v>0.90322580645161288</v>
      </c>
      <c r="F175" s="224">
        <v>0.875</v>
      </c>
      <c r="G175" s="224">
        <v>0.92592592592592593</v>
      </c>
      <c r="H175" s="224">
        <v>0.8571428571428571</v>
      </c>
      <c r="I175" s="224">
        <v>0.625</v>
      </c>
      <c r="J175" s="224">
        <v>1</v>
      </c>
      <c r="K175" s="224">
        <v>0.88888888888888884</v>
      </c>
      <c r="L175" s="224">
        <v>0.90500000000000003</v>
      </c>
      <c r="M175" s="224">
        <v>0.90476190476190477</v>
      </c>
      <c r="N175" s="224">
        <v>0.7857142857142857</v>
      </c>
      <c r="O175" s="224">
        <v>1</v>
      </c>
      <c r="P175" s="224">
        <v>0.70833333333333337</v>
      </c>
      <c r="Q175" s="224">
        <v>0.83333333333333337</v>
      </c>
      <c r="R175" s="74">
        <v>0.93023255813953487</v>
      </c>
      <c r="S175" s="74">
        <v>0.88888888888888884</v>
      </c>
      <c r="T175" s="74">
        <v>0.88888888888888884</v>
      </c>
      <c r="U175" s="74">
        <v>1</v>
      </c>
      <c r="V175" s="74">
        <v>0.90384615384615385</v>
      </c>
      <c r="W175" s="52"/>
      <c r="X175" s="52"/>
      <c r="Y175" s="52"/>
    </row>
    <row r="176" spans="1:25" s="250" customFormat="1" x14ac:dyDescent="0.25">
      <c r="A176" s="66"/>
      <c r="B176" s="68" t="s">
        <v>14</v>
      </c>
      <c r="C176" s="224">
        <v>0.84615384615384615</v>
      </c>
      <c r="D176" s="224">
        <v>0.81818181818181823</v>
      </c>
      <c r="E176" s="224">
        <v>0.82608695652173914</v>
      </c>
      <c r="F176" s="224">
        <v>1</v>
      </c>
      <c r="G176" s="224">
        <v>0.95</v>
      </c>
      <c r="H176" s="224">
        <v>1</v>
      </c>
      <c r="I176" s="224">
        <v>0.8</v>
      </c>
      <c r="J176" s="224">
        <v>0.72727272727272729</v>
      </c>
      <c r="K176" s="224">
        <v>0.88</v>
      </c>
      <c r="L176" s="224">
        <v>0.94047619047619047</v>
      </c>
      <c r="M176" s="224">
        <v>0.94285714285714284</v>
      </c>
      <c r="N176" s="224">
        <v>0.8571428571428571</v>
      </c>
      <c r="O176" s="224">
        <v>0.88888888888888884</v>
      </c>
      <c r="P176" s="224">
        <v>0.66666666666666663</v>
      </c>
      <c r="Q176" s="224">
        <v>1</v>
      </c>
      <c r="R176" s="74">
        <v>0.92156862745098034</v>
      </c>
      <c r="S176" s="74">
        <v>1</v>
      </c>
      <c r="T176" s="74">
        <v>0.83333333333333337</v>
      </c>
      <c r="U176" s="74">
        <v>0.91666666666666663</v>
      </c>
      <c r="V176" s="74">
        <v>0.95238095238095233</v>
      </c>
      <c r="W176" s="52"/>
      <c r="X176" s="52"/>
      <c r="Y176" s="52"/>
    </row>
    <row r="177" spans="1:25" s="250" customFormat="1" x14ac:dyDescent="0.25">
      <c r="A177" s="66"/>
      <c r="B177" s="68" t="s">
        <v>15</v>
      </c>
      <c r="C177" s="224">
        <v>1</v>
      </c>
      <c r="D177" s="224">
        <v>0.66666666666666663</v>
      </c>
      <c r="E177" s="224">
        <v>0.94117647058823528</v>
      </c>
      <c r="F177" s="224">
        <v>0.91666666666666663</v>
      </c>
      <c r="G177" s="224">
        <v>0.93023255813953487</v>
      </c>
      <c r="H177" s="224">
        <v>0.91304347826086951</v>
      </c>
      <c r="I177" s="224">
        <v>1</v>
      </c>
      <c r="J177" s="224">
        <v>1</v>
      </c>
      <c r="K177" s="224">
        <v>0.95</v>
      </c>
      <c r="L177" s="224">
        <v>0.93939393939393945</v>
      </c>
      <c r="M177" s="224">
        <v>1</v>
      </c>
      <c r="N177" s="224">
        <v>1</v>
      </c>
      <c r="O177" s="224">
        <v>1</v>
      </c>
      <c r="P177" s="224">
        <v>0.83333333333333337</v>
      </c>
      <c r="Q177" s="224">
        <v>1</v>
      </c>
      <c r="R177" s="74">
        <v>1</v>
      </c>
      <c r="S177" s="74">
        <v>0.90909090909090906</v>
      </c>
      <c r="T177" s="74">
        <v>1</v>
      </c>
      <c r="U177" s="74">
        <v>0.875</v>
      </c>
      <c r="V177" s="74">
        <v>1</v>
      </c>
      <c r="W177" s="52"/>
      <c r="X177" s="52"/>
      <c r="Y177" s="52"/>
    </row>
    <row r="178" spans="1:25" s="250" customFormat="1" x14ac:dyDescent="0.25">
      <c r="A178" s="66"/>
      <c r="B178" s="68" t="s">
        <v>16</v>
      </c>
      <c r="C178" s="224">
        <v>0.875</v>
      </c>
      <c r="D178" s="224">
        <v>0.66666666666666663</v>
      </c>
      <c r="E178" s="224">
        <v>1</v>
      </c>
      <c r="F178" s="224">
        <v>1</v>
      </c>
      <c r="G178" s="224">
        <v>0.88888888888888884</v>
      </c>
      <c r="H178" s="224">
        <v>0.95652173913043481</v>
      </c>
      <c r="I178" s="224">
        <v>1</v>
      </c>
      <c r="J178" s="224">
        <v>0.875</v>
      </c>
      <c r="K178" s="224">
        <v>0.92063492063492058</v>
      </c>
      <c r="L178" s="224">
        <v>0.94786729857819907</v>
      </c>
      <c r="M178" s="224">
        <v>0.89473684210526316</v>
      </c>
      <c r="N178" s="224">
        <v>0.85</v>
      </c>
      <c r="O178" s="224">
        <v>1</v>
      </c>
      <c r="P178" s="224">
        <v>0.7142857142857143</v>
      </c>
      <c r="Q178" s="224">
        <v>1</v>
      </c>
      <c r="R178" s="74">
        <v>0.90476190476190477</v>
      </c>
      <c r="S178" s="74">
        <v>1</v>
      </c>
      <c r="T178" s="74">
        <v>0.91666666666666663</v>
      </c>
      <c r="U178" s="74">
        <v>1</v>
      </c>
      <c r="V178" s="74">
        <v>0.94285714285714284</v>
      </c>
      <c r="W178" s="52"/>
      <c r="X178" s="52"/>
      <c r="Y178" s="52"/>
    </row>
    <row r="179" spans="1:25" s="250" customFormat="1" x14ac:dyDescent="0.25">
      <c r="A179" s="66"/>
      <c r="B179" s="68" t="s">
        <v>17</v>
      </c>
      <c r="C179" s="224">
        <v>0.90909090909090906</v>
      </c>
      <c r="D179" s="224">
        <v>1</v>
      </c>
      <c r="E179" s="224">
        <v>0.93548387096774188</v>
      </c>
      <c r="F179" s="224">
        <v>0.8571428571428571</v>
      </c>
      <c r="G179" s="224">
        <v>0.90566037735849059</v>
      </c>
      <c r="H179" s="224">
        <v>1</v>
      </c>
      <c r="I179" s="224">
        <v>0.8</v>
      </c>
      <c r="J179" s="224">
        <v>0.8571428571428571</v>
      </c>
      <c r="K179" s="224">
        <v>0.97142857142857142</v>
      </c>
      <c r="L179" s="224">
        <v>0.95588235294117652</v>
      </c>
      <c r="M179" s="224">
        <v>0.89189189189189189</v>
      </c>
      <c r="N179" s="224">
        <v>1</v>
      </c>
      <c r="O179" s="224">
        <v>1</v>
      </c>
      <c r="P179" s="224">
        <v>0.81481481481481477</v>
      </c>
      <c r="Q179" s="224">
        <v>1</v>
      </c>
      <c r="R179" s="74">
        <v>0.92307692307692313</v>
      </c>
      <c r="S179" s="74">
        <v>0.8</v>
      </c>
      <c r="T179" s="74">
        <v>1</v>
      </c>
      <c r="U179" s="74">
        <v>1</v>
      </c>
      <c r="V179" s="74">
        <v>0.93181818181818177</v>
      </c>
      <c r="W179" s="52"/>
      <c r="X179" s="52"/>
      <c r="Y179" s="52"/>
    </row>
    <row r="180" spans="1:25" s="250" customFormat="1" x14ac:dyDescent="0.25">
      <c r="A180" s="66"/>
      <c r="B180" s="68" t="s">
        <v>18</v>
      </c>
      <c r="C180" s="224">
        <v>1</v>
      </c>
      <c r="D180" s="224">
        <v>0.7</v>
      </c>
      <c r="E180" s="224">
        <v>0.93333333333333335</v>
      </c>
      <c r="F180" s="224">
        <v>0.8571428571428571</v>
      </c>
      <c r="G180" s="224">
        <v>0.89473684210526316</v>
      </c>
      <c r="H180" s="224">
        <v>0.8571428571428571</v>
      </c>
      <c r="I180" s="224">
        <v>0.75</v>
      </c>
      <c r="J180" s="224">
        <v>1</v>
      </c>
      <c r="K180" s="224">
        <v>0.92957746478873238</v>
      </c>
      <c r="L180" s="224">
        <v>0.92337164750957856</v>
      </c>
      <c r="M180" s="224">
        <v>0.85</v>
      </c>
      <c r="N180" s="224">
        <v>0.94117647058823528</v>
      </c>
      <c r="O180" s="224">
        <v>0.2</v>
      </c>
      <c r="P180" s="224">
        <v>0.875</v>
      </c>
      <c r="Q180" s="224"/>
      <c r="R180" s="74">
        <v>0.9242424242424242</v>
      </c>
      <c r="S180" s="74">
        <v>1</v>
      </c>
      <c r="T180" s="74">
        <v>0.9285714285714286</v>
      </c>
      <c r="U180" s="74">
        <v>0.88888888888888884</v>
      </c>
      <c r="V180" s="74">
        <v>0.9375</v>
      </c>
      <c r="W180" s="52"/>
      <c r="X180" s="52"/>
      <c r="Y180" s="52"/>
    </row>
    <row r="181" spans="1:25" s="250" customFormat="1" x14ac:dyDescent="0.25">
      <c r="A181" s="66"/>
      <c r="B181" s="68" t="s">
        <v>19</v>
      </c>
      <c r="C181" s="224">
        <v>0.8571428571428571</v>
      </c>
      <c r="D181" s="224">
        <v>0.6428571428571429</v>
      </c>
      <c r="E181" s="224">
        <v>0.875</v>
      </c>
      <c r="F181" s="224">
        <v>0.83333333333333337</v>
      </c>
      <c r="G181" s="224">
        <v>0.81132075471698117</v>
      </c>
      <c r="H181" s="224">
        <v>0.91304347826086951</v>
      </c>
      <c r="I181" s="224">
        <v>0.5714285714285714</v>
      </c>
      <c r="J181" s="224">
        <v>1</v>
      </c>
      <c r="K181" s="224">
        <v>0.93846153846153846</v>
      </c>
      <c r="L181" s="224">
        <v>0.9508928571428571</v>
      </c>
      <c r="M181" s="224">
        <v>0.83333333333333337</v>
      </c>
      <c r="N181" s="224">
        <v>0.47058823529411764</v>
      </c>
      <c r="O181" s="224">
        <v>0.5</v>
      </c>
      <c r="P181" s="224">
        <v>0.7142857142857143</v>
      </c>
      <c r="Q181" s="224">
        <v>0.5</v>
      </c>
      <c r="R181" s="74">
        <v>0.94594594594594594</v>
      </c>
      <c r="S181" s="74">
        <v>0.7142857142857143</v>
      </c>
      <c r="T181" s="74">
        <v>1</v>
      </c>
      <c r="U181" s="74">
        <v>0.8125</v>
      </c>
      <c r="V181" s="74">
        <v>0.86792452830188682</v>
      </c>
      <c r="W181" s="52"/>
      <c r="X181" s="52"/>
      <c r="Y181" s="52"/>
    </row>
    <row r="182" spans="1:25" s="250" customFormat="1" x14ac:dyDescent="0.25">
      <c r="A182" s="66"/>
      <c r="B182" s="68" t="s">
        <v>20</v>
      </c>
      <c r="C182" s="224">
        <v>1</v>
      </c>
      <c r="D182" s="224">
        <v>0.8571428571428571</v>
      </c>
      <c r="E182" s="224">
        <v>0.91304347826086951</v>
      </c>
      <c r="F182" s="224">
        <v>0.88888888888888884</v>
      </c>
      <c r="G182" s="224">
        <v>0.94285714285714284</v>
      </c>
      <c r="H182" s="224">
        <v>0.90322580645161288</v>
      </c>
      <c r="I182" s="224">
        <v>0.16666666666666666</v>
      </c>
      <c r="J182" s="224">
        <v>0.91666666666666663</v>
      </c>
      <c r="K182" s="224">
        <v>0.93055555555555558</v>
      </c>
      <c r="L182" s="224">
        <v>0.90361445783132532</v>
      </c>
      <c r="M182" s="224">
        <v>0.91304347826086951</v>
      </c>
      <c r="N182" s="224">
        <v>0.76923076923076927</v>
      </c>
      <c r="O182" s="224">
        <v>0.7</v>
      </c>
      <c r="P182" s="224">
        <v>0.9375</v>
      </c>
      <c r="Q182" s="224">
        <v>0.83333333333333337</v>
      </c>
      <c r="R182" s="74">
        <v>0.95121951219512191</v>
      </c>
      <c r="S182" s="74">
        <v>0.83333333333333337</v>
      </c>
      <c r="T182" s="74">
        <v>0.69230769230769229</v>
      </c>
      <c r="U182" s="74">
        <v>1</v>
      </c>
      <c r="V182" s="74">
        <v>0.87234042553191493</v>
      </c>
      <c r="W182" s="52"/>
      <c r="X182" s="52"/>
      <c r="Y182" s="52"/>
    </row>
    <row r="183" spans="1:25" s="250" customFormat="1" x14ac:dyDescent="0.25">
      <c r="A183" s="66"/>
      <c r="B183" s="68" t="s">
        <v>21</v>
      </c>
      <c r="C183" s="224">
        <v>1</v>
      </c>
      <c r="D183" s="224">
        <v>1</v>
      </c>
      <c r="E183" s="224">
        <v>0.95652173913043481</v>
      </c>
      <c r="F183" s="224">
        <v>0.91666666666666663</v>
      </c>
      <c r="G183" s="224">
        <v>0.90163934426229508</v>
      </c>
      <c r="H183" s="224">
        <v>0.84</v>
      </c>
      <c r="I183" s="224">
        <v>0.8</v>
      </c>
      <c r="J183" s="224">
        <v>0.63636363636363635</v>
      </c>
      <c r="K183" s="224">
        <v>0.94915254237288138</v>
      </c>
      <c r="L183" s="224">
        <v>0.88288288288288286</v>
      </c>
      <c r="M183" s="224">
        <v>0.9642857142857143</v>
      </c>
      <c r="N183" s="224">
        <v>1</v>
      </c>
      <c r="O183" s="224">
        <v>1</v>
      </c>
      <c r="P183" s="224">
        <v>0.95238095238095233</v>
      </c>
      <c r="Q183" s="224">
        <v>1</v>
      </c>
      <c r="R183" s="74">
        <v>0.88888888888888884</v>
      </c>
      <c r="S183" s="74">
        <v>0.8</v>
      </c>
      <c r="T183" s="74">
        <v>0.94444444444444442</v>
      </c>
      <c r="U183" s="74">
        <v>0.93333333333333335</v>
      </c>
      <c r="V183" s="74">
        <v>0.91666666666666663</v>
      </c>
      <c r="W183" s="52"/>
      <c r="X183" s="52"/>
      <c r="Y183" s="52"/>
    </row>
    <row r="184" spans="1:25" s="250" customFormat="1" x14ac:dyDescent="0.25">
      <c r="A184" s="66"/>
      <c r="B184" s="68" t="s">
        <v>22</v>
      </c>
      <c r="C184" s="224">
        <v>1</v>
      </c>
      <c r="D184" s="224">
        <v>0.5714285714285714</v>
      </c>
      <c r="E184" s="224">
        <v>0.94736842105263153</v>
      </c>
      <c r="F184" s="224">
        <v>1</v>
      </c>
      <c r="G184" s="224">
        <v>0.8571428571428571</v>
      </c>
      <c r="H184" s="224">
        <v>0.9</v>
      </c>
      <c r="I184" s="224">
        <v>0.625</v>
      </c>
      <c r="J184" s="224">
        <v>0.83333333333333337</v>
      </c>
      <c r="K184" s="224">
        <v>0.98484848484848486</v>
      </c>
      <c r="L184" s="224">
        <v>0.97272727272727277</v>
      </c>
      <c r="M184" s="224">
        <v>0.8666666666666667</v>
      </c>
      <c r="N184" s="224">
        <v>0.875</v>
      </c>
      <c r="O184" s="224">
        <v>1</v>
      </c>
      <c r="P184" s="224">
        <v>0.72222222222222221</v>
      </c>
      <c r="Q184" s="224">
        <v>1</v>
      </c>
      <c r="R184" s="74">
        <v>0.97435897435897434</v>
      </c>
      <c r="S184" s="74">
        <v>0.875</v>
      </c>
      <c r="T184" s="74">
        <v>0.93333333333333335</v>
      </c>
      <c r="U184" s="74">
        <v>1</v>
      </c>
      <c r="V184" s="74">
        <v>0.95238095238095233</v>
      </c>
      <c r="W184" s="52"/>
      <c r="X184" s="52"/>
      <c r="Y184" s="52"/>
    </row>
    <row r="185" spans="1:25" s="250" customFormat="1" x14ac:dyDescent="0.25">
      <c r="A185" s="71"/>
      <c r="B185" s="70" t="s">
        <v>23</v>
      </c>
      <c r="C185" s="79">
        <v>0.91666666666666663</v>
      </c>
      <c r="D185" s="79">
        <v>1</v>
      </c>
      <c r="E185" s="79">
        <v>0.77272727272727271</v>
      </c>
      <c r="F185" s="79">
        <v>0.8571428571428571</v>
      </c>
      <c r="G185" s="79">
        <v>0.89130434782608692</v>
      </c>
      <c r="H185" s="79">
        <v>0.89473684210526316</v>
      </c>
      <c r="I185" s="79">
        <v>0.75</v>
      </c>
      <c r="J185" s="79">
        <v>0.84615384615384615</v>
      </c>
      <c r="K185" s="79">
        <v>0.92682926829268297</v>
      </c>
      <c r="L185" s="79">
        <v>0.93023255813953487</v>
      </c>
      <c r="M185" s="79">
        <v>0.95238095238095233</v>
      </c>
      <c r="N185" s="79">
        <v>1</v>
      </c>
      <c r="O185" s="79"/>
      <c r="P185" s="79">
        <v>0.8125</v>
      </c>
      <c r="Q185" s="79">
        <v>1</v>
      </c>
      <c r="R185" s="76">
        <v>0.92105263157894735</v>
      </c>
      <c r="S185" s="76">
        <v>0.83333333333333337</v>
      </c>
      <c r="T185" s="76">
        <v>1</v>
      </c>
      <c r="U185" s="76">
        <v>0.91666666666666663</v>
      </c>
      <c r="V185" s="76">
        <v>0.94117647058823528</v>
      </c>
      <c r="W185" s="52"/>
      <c r="X185" s="52"/>
      <c r="Y185" s="52"/>
    </row>
    <row r="186" spans="1:25" s="256" customFormat="1" x14ac:dyDescent="0.25">
      <c r="A186" s="73">
        <v>2021</v>
      </c>
      <c r="B186" s="68" t="s">
        <v>12</v>
      </c>
      <c r="C186" s="224">
        <v>1</v>
      </c>
      <c r="D186" s="224">
        <v>0.9</v>
      </c>
      <c r="E186" s="224">
        <v>0.90909090909090906</v>
      </c>
      <c r="F186" s="224">
        <v>1</v>
      </c>
      <c r="G186" s="224">
        <v>0.97777777777777775</v>
      </c>
      <c r="H186" s="224">
        <v>0.73333333333333328</v>
      </c>
      <c r="I186" s="224">
        <v>0.66666666666666663</v>
      </c>
      <c r="J186" s="224">
        <v>0.8571428571428571</v>
      </c>
      <c r="K186" s="224">
        <v>0.875</v>
      </c>
      <c r="L186" s="224">
        <v>0.95890410958904104</v>
      </c>
      <c r="M186" s="224">
        <v>1</v>
      </c>
      <c r="N186" s="224">
        <v>0.83333333333333337</v>
      </c>
      <c r="O186" s="224">
        <v>0.66666666666666663</v>
      </c>
      <c r="P186" s="224">
        <v>0.76923076923076927</v>
      </c>
      <c r="Q186" s="224">
        <v>1</v>
      </c>
      <c r="R186" s="74">
        <v>0.93478260869565222</v>
      </c>
      <c r="S186" s="74">
        <v>0.66666666666666663</v>
      </c>
      <c r="T186" s="74">
        <v>0.94444444444444442</v>
      </c>
      <c r="U186" s="74">
        <v>1</v>
      </c>
      <c r="V186" s="74">
        <v>0.91666666666666663</v>
      </c>
      <c r="W186" s="52"/>
      <c r="X186" s="52"/>
      <c r="Y186" s="52"/>
    </row>
    <row r="187" spans="1:25" s="256" customFormat="1" x14ac:dyDescent="0.25">
      <c r="A187" s="66"/>
      <c r="B187" s="68" t="s">
        <v>13</v>
      </c>
      <c r="C187" s="224">
        <v>0.83333333333333337</v>
      </c>
      <c r="D187" s="224">
        <v>0.83333333333333337</v>
      </c>
      <c r="E187" s="224">
        <v>0.92307692307692313</v>
      </c>
      <c r="F187" s="224">
        <v>0.9</v>
      </c>
      <c r="G187" s="224">
        <v>0.83783783783783783</v>
      </c>
      <c r="H187" s="224">
        <v>1</v>
      </c>
      <c r="I187" s="224">
        <v>0.5</v>
      </c>
      <c r="J187" s="224">
        <v>0.875</v>
      </c>
      <c r="K187" s="224">
        <v>0.78260869565217395</v>
      </c>
      <c r="L187" s="224">
        <v>0.89500000000000002</v>
      </c>
      <c r="M187" s="224">
        <v>0.875</v>
      </c>
      <c r="N187" s="224">
        <v>0.83333333333333337</v>
      </c>
      <c r="O187" s="224">
        <v>0.75</v>
      </c>
      <c r="P187" s="224">
        <v>0.72222222222222221</v>
      </c>
      <c r="Q187" s="224">
        <v>1</v>
      </c>
      <c r="R187" s="74">
        <v>0.95</v>
      </c>
      <c r="S187" s="74">
        <v>1</v>
      </c>
      <c r="T187" s="74">
        <v>0.875</v>
      </c>
      <c r="U187" s="74">
        <v>0.9285714285714286</v>
      </c>
      <c r="V187" s="74">
        <v>0.88372093023255816</v>
      </c>
      <c r="W187" s="52"/>
      <c r="X187" s="52"/>
      <c r="Y187" s="52"/>
    </row>
    <row r="188" spans="1:25" s="256" customFormat="1" x14ac:dyDescent="0.25">
      <c r="A188" s="66"/>
      <c r="B188" s="68" t="s">
        <v>14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74"/>
      <c r="S188" s="74"/>
      <c r="T188" s="74"/>
      <c r="U188" s="74"/>
      <c r="V188" s="74"/>
      <c r="W188" s="52"/>
      <c r="X188" s="52"/>
      <c r="Y188" s="52"/>
    </row>
    <row r="189" spans="1:25" s="256" customFormat="1" x14ac:dyDescent="0.25">
      <c r="A189" s="66"/>
      <c r="B189" s="68" t="s">
        <v>15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74"/>
      <c r="S189" s="74"/>
      <c r="T189" s="74"/>
      <c r="U189" s="74"/>
      <c r="V189" s="74"/>
      <c r="W189" s="52"/>
      <c r="X189" s="52"/>
      <c r="Y189" s="52"/>
    </row>
    <row r="190" spans="1:25" s="256" customFormat="1" x14ac:dyDescent="0.25">
      <c r="A190" s="66"/>
      <c r="B190" s="68" t="s">
        <v>16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74"/>
      <c r="S190" s="74"/>
      <c r="T190" s="74"/>
      <c r="U190" s="74"/>
      <c r="V190" s="74"/>
      <c r="W190" s="52"/>
      <c r="X190" s="52"/>
      <c r="Y190" s="52"/>
    </row>
    <row r="191" spans="1:25" s="256" customFormat="1" x14ac:dyDescent="0.25">
      <c r="A191" s="66"/>
      <c r="B191" s="68" t="s">
        <v>17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74"/>
      <c r="S191" s="74"/>
      <c r="T191" s="74"/>
      <c r="U191" s="74"/>
      <c r="V191" s="74"/>
      <c r="W191" s="52"/>
      <c r="X191" s="52"/>
      <c r="Y191" s="52"/>
    </row>
    <row r="192" spans="1:25" s="256" customFormat="1" x14ac:dyDescent="0.25">
      <c r="A192" s="66"/>
      <c r="B192" s="68" t="s">
        <v>18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74"/>
      <c r="S192" s="74"/>
      <c r="T192" s="74"/>
      <c r="U192" s="74"/>
      <c r="V192" s="74"/>
      <c r="W192" s="52"/>
      <c r="X192" s="52"/>
      <c r="Y192" s="52"/>
    </row>
    <row r="193" spans="1:25" s="256" customFormat="1" x14ac:dyDescent="0.25">
      <c r="A193" s="66"/>
      <c r="B193" s="68" t="s">
        <v>19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74"/>
      <c r="S193" s="74"/>
      <c r="T193" s="74"/>
      <c r="U193" s="74"/>
      <c r="V193" s="74"/>
      <c r="W193" s="52"/>
      <c r="X193" s="52"/>
      <c r="Y193" s="52"/>
    </row>
    <row r="194" spans="1:25" s="256" customFormat="1" x14ac:dyDescent="0.25">
      <c r="A194" s="66"/>
      <c r="B194" s="68" t="s">
        <v>20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74"/>
      <c r="S194" s="74"/>
      <c r="T194" s="74"/>
      <c r="U194" s="74"/>
      <c r="V194" s="74"/>
      <c r="W194" s="52"/>
      <c r="X194" s="52"/>
      <c r="Y194" s="52"/>
    </row>
    <row r="195" spans="1:25" s="256" customFormat="1" x14ac:dyDescent="0.25">
      <c r="A195" s="66"/>
      <c r="B195" s="68" t="s">
        <v>21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74"/>
      <c r="S195" s="74"/>
      <c r="T195" s="74"/>
      <c r="U195" s="74"/>
      <c r="V195" s="74"/>
      <c r="W195" s="52"/>
      <c r="X195" s="52"/>
      <c r="Y195" s="52"/>
    </row>
    <row r="196" spans="1:25" s="256" customFormat="1" x14ac:dyDescent="0.25">
      <c r="A196" s="66"/>
      <c r="B196" s="68" t="s">
        <v>22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74"/>
      <c r="S196" s="74"/>
      <c r="T196" s="74"/>
      <c r="U196" s="74"/>
      <c r="V196" s="74"/>
      <c r="W196" s="52"/>
      <c r="X196" s="52"/>
      <c r="Y196" s="52"/>
    </row>
    <row r="197" spans="1:25" s="256" customFormat="1" x14ac:dyDescent="0.25">
      <c r="A197" s="66"/>
      <c r="B197" s="68" t="s">
        <v>23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74"/>
      <c r="S197" s="74"/>
      <c r="T197" s="74"/>
      <c r="U197" s="74"/>
      <c r="V197" s="74"/>
      <c r="W197" s="52"/>
      <c r="X197" s="52"/>
      <c r="Y197" s="52"/>
    </row>
    <row r="198" spans="1:25" s="250" customFormat="1" ht="30" customHeight="1" x14ac:dyDescent="0.25">
      <c r="A198" s="64" t="s">
        <v>125</v>
      </c>
      <c r="B198" s="65" t="s">
        <v>124</v>
      </c>
      <c r="C198" s="80">
        <v>0.88990825688073394</v>
      </c>
      <c r="D198" s="80">
        <v>0.93548387096774188</v>
      </c>
      <c r="E198" s="80">
        <v>0.92792792792792789</v>
      </c>
      <c r="F198" s="80">
        <v>0.88554216867469882</v>
      </c>
      <c r="G198" s="80">
        <v>0.92168674698795183</v>
      </c>
      <c r="H198" s="80">
        <v>0.96</v>
      </c>
      <c r="I198" s="80">
        <v>0.54838709677419351</v>
      </c>
      <c r="J198" s="80">
        <v>0.87755102040816324</v>
      </c>
      <c r="K198" s="80">
        <v>0.90277777777777779</v>
      </c>
      <c r="L198" s="80">
        <v>0.9403620873269436</v>
      </c>
      <c r="M198" s="80">
        <v>0.91733333333333333</v>
      </c>
      <c r="N198" s="80">
        <v>0.8595505617977528</v>
      </c>
      <c r="O198" s="80">
        <v>0.73611111111111116</v>
      </c>
      <c r="P198" s="80">
        <v>0.84013605442176875</v>
      </c>
      <c r="Q198" s="80">
        <v>0.87931034482758619</v>
      </c>
      <c r="R198" s="81">
        <v>0.92519685039370081</v>
      </c>
      <c r="S198" s="81">
        <v>0.91791044776119401</v>
      </c>
      <c r="T198" s="81">
        <v>0.94693877551020411</v>
      </c>
      <c r="U198" s="81">
        <v>0.96875</v>
      </c>
      <c r="V198" s="81">
        <v>0.92196007259528134</v>
      </c>
      <c r="W198" s="52"/>
      <c r="X198" s="52"/>
      <c r="Y198" s="52"/>
    </row>
    <row r="199" spans="1:25" s="250" customFormat="1" ht="30" customHeight="1" x14ac:dyDescent="0.25">
      <c r="A199" s="55"/>
      <c r="B199" s="55" t="s">
        <v>48</v>
      </c>
      <c r="C199" s="201">
        <v>0.93129770992366412</v>
      </c>
      <c r="D199" s="201">
        <v>0.84873949579831931</v>
      </c>
      <c r="E199" s="201">
        <v>0.96703296703296704</v>
      </c>
      <c r="F199" s="201">
        <v>0.95569620253164556</v>
      </c>
      <c r="G199" s="201">
        <v>0.90444145356662176</v>
      </c>
      <c r="H199" s="201">
        <v>0.9346938775510204</v>
      </c>
      <c r="I199" s="201">
        <v>0.67123287671232879</v>
      </c>
      <c r="J199" s="201">
        <v>0.81132075471698117</v>
      </c>
      <c r="K199" s="201">
        <v>0.93150684931506844</v>
      </c>
      <c r="L199" s="201">
        <v>0.93369788106630214</v>
      </c>
      <c r="M199" s="201">
        <v>0.91094147582697205</v>
      </c>
      <c r="N199" s="201">
        <v>0.84126984126984128</v>
      </c>
      <c r="O199" s="201">
        <v>0.82258064516129037</v>
      </c>
      <c r="P199" s="201">
        <v>0.85964912280701755</v>
      </c>
      <c r="Q199" s="75">
        <v>0.875</v>
      </c>
      <c r="R199" s="74">
        <v>0.9408163265306122</v>
      </c>
      <c r="S199" s="74">
        <v>0.80165289256198347</v>
      </c>
      <c r="T199" s="74">
        <v>0.94047619047619047</v>
      </c>
      <c r="U199" s="74">
        <v>0.94230769230769229</v>
      </c>
      <c r="V199" s="74">
        <v>0.94406779661016949</v>
      </c>
      <c r="W199" s="52"/>
      <c r="X199" s="52"/>
      <c r="Y199" s="52"/>
    </row>
    <row r="200" spans="1:25" s="250" customFormat="1" ht="30" customHeight="1" x14ac:dyDescent="0.25">
      <c r="A200" s="55"/>
      <c r="B200" s="55" t="s">
        <v>200</v>
      </c>
      <c r="C200" s="201">
        <v>0.90825688073394495</v>
      </c>
      <c r="D200" s="201">
        <v>0.79439252336448596</v>
      </c>
      <c r="E200" s="201">
        <v>0.93710691823899372</v>
      </c>
      <c r="F200" s="201">
        <v>0.90209790209790208</v>
      </c>
      <c r="G200" s="201">
        <v>0.88977635782747599</v>
      </c>
      <c r="H200" s="201">
        <v>0.90804597701149425</v>
      </c>
      <c r="I200" s="201">
        <v>0.68</v>
      </c>
      <c r="J200" s="201">
        <v>0.90291262135922334</v>
      </c>
      <c r="K200" s="201">
        <v>0.90977443609022557</v>
      </c>
      <c r="L200" s="201">
        <v>0.91802670623145399</v>
      </c>
      <c r="M200" s="201">
        <v>0.88414634146341464</v>
      </c>
      <c r="N200" s="201">
        <v>0.88165680473372776</v>
      </c>
      <c r="O200" s="201">
        <v>0.73134328358208955</v>
      </c>
      <c r="P200" s="201">
        <v>0.83274021352313166</v>
      </c>
      <c r="Q200" s="75">
        <v>0.91489361702127658</v>
      </c>
      <c r="R200" s="74">
        <v>0.91242362525458254</v>
      </c>
      <c r="S200" s="74">
        <v>0.82291666666666663</v>
      </c>
      <c r="T200" s="74">
        <v>0.91099476439790572</v>
      </c>
      <c r="U200" s="74">
        <v>0.94927536231884058</v>
      </c>
      <c r="V200" s="74">
        <v>0.9221789883268483</v>
      </c>
      <c r="W200" s="52"/>
      <c r="X200" s="52"/>
      <c r="Y200" s="52"/>
    </row>
    <row r="201" spans="1:25" s="250" customFormat="1" ht="30" customHeight="1" x14ac:dyDescent="0.25">
      <c r="A201" s="55"/>
      <c r="B201" s="55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75"/>
      <c r="R201" s="74"/>
      <c r="S201" s="74"/>
      <c r="T201" s="74"/>
      <c r="U201" s="74"/>
      <c r="V201" s="74"/>
      <c r="W201" s="52"/>
      <c r="X201" s="52"/>
      <c r="Y201" s="52"/>
    </row>
    <row r="202" spans="1:25" s="250" customFormat="1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6"/>
      <c r="T202" s="56"/>
      <c r="U202" s="56"/>
      <c r="V202" s="56"/>
      <c r="W202" s="52"/>
      <c r="X202" s="52"/>
      <c r="Y202" s="52"/>
    </row>
    <row r="203" spans="1:25" s="17" customFormat="1" ht="20.100000000000001" customHeight="1" x14ac:dyDescent="0.25">
      <c r="A203" s="226" t="s">
        <v>102</v>
      </c>
      <c r="B203" s="227"/>
      <c r="C203" s="227" t="s">
        <v>103</v>
      </c>
      <c r="D203" s="227" t="s">
        <v>104</v>
      </c>
      <c r="E203" s="227" t="s">
        <v>105</v>
      </c>
      <c r="F203" s="227" t="s">
        <v>236</v>
      </c>
      <c r="G203" s="227" t="s">
        <v>106</v>
      </c>
      <c r="H203" s="227" t="s">
        <v>107</v>
      </c>
      <c r="I203" s="227" t="s">
        <v>108</v>
      </c>
      <c r="J203" s="227" t="s">
        <v>109</v>
      </c>
      <c r="K203" s="227" t="s">
        <v>110</v>
      </c>
      <c r="L203" s="228" t="s">
        <v>111</v>
      </c>
      <c r="M203" s="228" t="s">
        <v>123</v>
      </c>
      <c r="N203" s="228" t="s">
        <v>112</v>
      </c>
      <c r="O203" s="228" t="s">
        <v>113</v>
      </c>
      <c r="P203" s="228" t="s">
        <v>114</v>
      </c>
      <c r="Q203" s="228" t="s">
        <v>115</v>
      </c>
      <c r="R203" s="228" t="s">
        <v>116</v>
      </c>
      <c r="S203" s="228" t="s">
        <v>117</v>
      </c>
      <c r="T203" s="228" t="s">
        <v>118</v>
      </c>
      <c r="U203" s="228" t="s">
        <v>119</v>
      </c>
      <c r="V203" s="228" t="s">
        <v>120</v>
      </c>
      <c r="W203" s="18"/>
      <c r="X203" s="18"/>
      <c r="Y203" s="18"/>
    </row>
    <row r="204" spans="1:25" s="250" customFormat="1" hidden="1" x14ac:dyDescent="0.25">
      <c r="A204" s="57" t="s">
        <v>11</v>
      </c>
      <c r="B204" s="58" t="s">
        <v>12</v>
      </c>
      <c r="C204" s="74">
        <v>1</v>
      </c>
      <c r="D204" s="74">
        <v>0.77777777777777779</v>
      </c>
      <c r="E204" s="74">
        <v>0.66666666666666663</v>
      </c>
      <c r="F204" s="74">
        <v>1</v>
      </c>
      <c r="G204" s="74">
        <v>0.7142857142857143</v>
      </c>
      <c r="H204" s="74">
        <v>0.96296296296296291</v>
      </c>
      <c r="I204" s="74">
        <v>1</v>
      </c>
      <c r="J204" s="74">
        <v>1</v>
      </c>
      <c r="K204" s="74">
        <v>0.875</v>
      </c>
      <c r="L204" s="74">
        <v>0.8</v>
      </c>
      <c r="M204" s="74">
        <v>0.90909090909090906</v>
      </c>
      <c r="N204" s="74">
        <v>1</v>
      </c>
      <c r="O204" s="74">
        <v>0.7857142857142857</v>
      </c>
      <c r="P204" s="74">
        <v>1</v>
      </c>
      <c r="Q204" s="74">
        <v>0.967741935483871</v>
      </c>
      <c r="R204" s="74">
        <v>0.9</v>
      </c>
      <c r="S204" s="74">
        <v>0.9</v>
      </c>
      <c r="T204" s="74">
        <v>0.875</v>
      </c>
      <c r="U204" s="74"/>
      <c r="V204" s="74">
        <v>1</v>
      </c>
      <c r="W204" s="52"/>
      <c r="X204" s="52"/>
      <c r="Y204" s="52"/>
    </row>
    <row r="205" spans="1:25" s="250" customFormat="1" hidden="1" x14ac:dyDescent="0.25">
      <c r="A205" s="57"/>
      <c r="B205" s="58" t="s">
        <v>13</v>
      </c>
      <c r="C205" s="74">
        <v>1</v>
      </c>
      <c r="D205" s="74">
        <v>0.66666666666666663</v>
      </c>
      <c r="E205" s="74">
        <v>1</v>
      </c>
      <c r="F205" s="74">
        <v>0.75</v>
      </c>
      <c r="G205" s="74">
        <v>0.77777777777777779</v>
      </c>
      <c r="H205" s="74">
        <v>0.94736842105263153</v>
      </c>
      <c r="I205" s="74">
        <v>1</v>
      </c>
      <c r="J205" s="74">
        <v>0.9</v>
      </c>
      <c r="K205" s="74">
        <v>0.6</v>
      </c>
      <c r="L205" s="74">
        <v>0.9</v>
      </c>
      <c r="M205" s="74">
        <v>0.6</v>
      </c>
      <c r="N205" s="74">
        <v>1</v>
      </c>
      <c r="O205" s="74">
        <v>1</v>
      </c>
      <c r="P205" s="74">
        <v>0.875</v>
      </c>
      <c r="Q205" s="74">
        <v>0.96666666666666667</v>
      </c>
      <c r="R205" s="74">
        <v>0.94444444444444442</v>
      </c>
      <c r="S205" s="74">
        <v>0.8571428571428571</v>
      </c>
      <c r="T205" s="74">
        <v>1</v>
      </c>
      <c r="U205" s="74">
        <v>0.8571428571428571</v>
      </c>
      <c r="V205" s="74">
        <v>0.97916666666666663</v>
      </c>
      <c r="W205" s="52"/>
      <c r="X205" s="52"/>
      <c r="Y205" s="52"/>
    </row>
    <row r="206" spans="1:25" s="250" customFormat="1" hidden="1" x14ac:dyDescent="0.25">
      <c r="A206" s="57"/>
      <c r="B206" s="58" t="s">
        <v>14</v>
      </c>
      <c r="C206" s="74">
        <v>0.7142857142857143</v>
      </c>
      <c r="D206" s="74">
        <v>0.44444444444444442</v>
      </c>
      <c r="E206" s="74">
        <v>0.66666666666666663</v>
      </c>
      <c r="F206" s="74">
        <v>1</v>
      </c>
      <c r="G206" s="74">
        <v>1</v>
      </c>
      <c r="H206" s="74">
        <v>0.96551724137931039</v>
      </c>
      <c r="I206" s="74">
        <v>1</v>
      </c>
      <c r="J206" s="74">
        <v>0.93103448275862066</v>
      </c>
      <c r="K206" s="74">
        <v>0.875</v>
      </c>
      <c r="L206" s="74">
        <v>1</v>
      </c>
      <c r="M206" s="74">
        <v>0.7</v>
      </c>
      <c r="N206" s="74">
        <v>0.66666666666666663</v>
      </c>
      <c r="O206" s="74">
        <v>0.92307692307692313</v>
      </c>
      <c r="P206" s="74">
        <v>0.7</v>
      </c>
      <c r="Q206" s="74">
        <v>0.96969696969696972</v>
      </c>
      <c r="R206" s="74">
        <v>1</v>
      </c>
      <c r="S206" s="74">
        <v>0.94117647058823528</v>
      </c>
      <c r="T206" s="74">
        <v>1</v>
      </c>
      <c r="U206" s="74">
        <v>1</v>
      </c>
      <c r="V206" s="74">
        <v>0.94117647058823528</v>
      </c>
      <c r="W206" s="52"/>
      <c r="X206" s="52"/>
      <c r="Y206" s="52"/>
    </row>
    <row r="207" spans="1:25" s="250" customFormat="1" hidden="1" x14ac:dyDescent="0.25">
      <c r="A207" s="57"/>
      <c r="B207" s="58" t="s">
        <v>15</v>
      </c>
      <c r="C207" s="74">
        <v>1</v>
      </c>
      <c r="D207" s="74">
        <v>0.9</v>
      </c>
      <c r="E207" s="74">
        <v>0.66666666666666663</v>
      </c>
      <c r="F207" s="74">
        <v>1</v>
      </c>
      <c r="G207" s="74">
        <v>0.95238095238095233</v>
      </c>
      <c r="H207" s="74">
        <v>0.98584905660377353</v>
      </c>
      <c r="I207" s="74">
        <v>1</v>
      </c>
      <c r="J207" s="74">
        <v>1</v>
      </c>
      <c r="K207" s="74">
        <v>0.7142857142857143</v>
      </c>
      <c r="L207" s="74">
        <v>0.5</v>
      </c>
      <c r="M207" s="74">
        <v>0.77777777777777779</v>
      </c>
      <c r="N207" s="74">
        <v>0.75</v>
      </c>
      <c r="O207" s="74">
        <v>0.9</v>
      </c>
      <c r="P207" s="74">
        <v>1</v>
      </c>
      <c r="Q207" s="74">
        <v>1</v>
      </c>
      <c r="R207" s="74">
        <v>1</v>
      </c>
      <c r="S207" s="74">
        <v>0.625</v>
      </c>
      <c r="T207" s="74">
        <v>1</v>
      </c>
      <c r="U207" s="74">
        <v>1</v>
      </c>
      <c r="V207" s="74">
        <v>0.98630136986301364</v>
      </c>
      <c r="W207" s="52"/>
      <c r="X207" s="52"/>
      <c r="Y207" s="52"/>
    </row>
    <row r="208" spans="1:25" s="250" customFormat="1" hidden="1" x14ac:dyDescent="0.25">
      <c r="A208" s="57"/>
      <c r="B208" s="58" t="s">
        <v>16</v>
      </c>
      <c r="C208" s="74">
        <v>1</v>
      </c>
      <c r="D208" s="74">
        <v>0.63636363636363635</v>
      </c>
      <c r="E208" s="74">
        <v>1</v>
      </c>
      <c r="F208" s="74">
        <v>0.8</v>
      </c>
      <c r="G208" s="74">
        <v>0.95</v>
      </c>
      <c r="H208" s="74">
        <v>0.96464646464646464</v>
      </c>
      <c r="I208" s="74">
        <v>1</v>
      </c>
      <c r="J208" s="74">
        <v>1</v>
      </c>
      <c r="K208" s="74">
        <v>0.875</v>
      </c>
      <c r="L208" s="74">
        <v>0.8</v>
      </c>
      <c r="M208" s="74">
        <v>1</v>
      </c>
      <c r="N208" s="74">
        <v>0.6</v>
      </c>
      <c r="O208" s="74">
        <v>0.9</v>
      </c>
      <c r="P208" s="74">
        <v>1</v>
      </c>
      <c r="Q208" s="74">
        <v>1</v>
      </c>
      <c r="R208" s="74">
        <v>1</v>
      </c>
      <c r="S208" s="74">
        <v>1</v>
      </c>
      <c r="T208" s="74">
        <v>0.8571428571428571</v>
      </c>
      <c r="U208" s="74">
        <v>1</v>
      </c>
      <c r="V208" s="74">
        <v>0.98765432098765427</v>
      </c>
      <c r="W208" s="52"/>
      <c r="X208" s="52"/>
      <c r="Y208" s="52"/>
    </row>
    <row r="209" spans="1:25" s="250" customFormat="1" hidden="1" x14ac:dyDescent="0.25">
      <c r="A209" s="57"/>
      <c r="B209" s="58" t="s">
        <v>17</v>
      </c>
      <c r="C209" s="74">
        <v>1</v>
      </c>
      <c r="D209" s="74">
        <v>1</v>
      </c>
      <c r="E209" s="74">
        <v>0.8571428571428571</v>
      </c>
      <c r="F209" s="74">
        <v>0.75</v>
      </c>
      <c r="G209" s="74">
        <v>0.86363636363636365</v>
      </c>
      <c r="H209" s="74">
        <v>0.94972067039106145</v>
      </c>
      <c r="I209" s="74">
        <v>1</v>
      </c>
      <c r="J209" s="74">
        <v>0.95238095238095233</v>
      </c>
      <c r="K209" s="74">
        <v>0.5</v>
      </c>
      <c r="L209" s="74">
        <v>1</v>
      </c>
      <c r="M209" s="74">
        <v>0.93333333333333335</v>
      </c>
      <c r="N209" s="74">
        <v>0.8571428571428571</v>
      </c>
      <c r="O209" s="74">
        <v>0.9</v>
      </c>
      <c r="P209" s="74">
        <v>0.83333333333333337</v>
      </c>
      <c r="Q209" s="74">
        <v>0.91666666666666663</v>
      </c>
      <c r="R209" s="74">
        <v>0.94736842105263153</v>
      </c>
      <c r="S209" s="74">
        <v>0.84615384615384615</v>
      </c>
      <c r="T209" s="74">
        <v>1</v>
      </c>
      <c r="U209" s="74">
        <v>1</v>
      </c>
      <c r="V209" s="74">
        <v>0.96875</v>
      </c>
      <c r="W209" s="52"/>
      <c r="X209" s="52"/>
      <c r="Y209" s="52"/>
    </row>
    <row r="210" spans="1:25" s="250" customFormat="1" hidden="1" x14ac:dyDescent="0.25">
      <c r="A210" s="57"/>
      <c r="B210" s="58" t="s">
        <v>18</v>
      </c>
      <c r="C210" s="74">
        <v>0.9</v>
      </c>
      <c r="D210" s="74">
        <v>0.90909090909090906</v>
      </c>
      <c r="E210" s="74">
        <v>0.88888888888888884</v>
      </c>
      <c r="F210" s="74">
        <v>0.4</v>
      </c>
      <c r="G210" s="74">
        <v>0.9375</v>
      </c>
      <c r="H210" s="74">
        <v>0.97727272727272729</v>
      </c>
      <c r="I210" s="74">
        <v>0.5</v>
      </c>
      <c r="J210" s="74">
        <v>1</v>
      </c>
      <c r="K210" s="74">
        <v>0.7142857142857143</v>
      </c>
      <c r="L210" s="74">
        <v>0.54545454545454541</v>
      </c>
      <c r="M210" s="74">
        <v>0.88235294117647056</v>
      </c>
      <c r="N210" s="74">
        <v>0.8571428571428571</v>
      </c>
      <c r="O210" s="74">
        <v>0.90476190476190477</v>
      </c>
      <c r="P210" s="74">
        <v>1</v>
      </c>
      <c r="Q210" s="74">
        <v>0.97222222222222221</v>
      </c>
      <c r="R210" s="74">
        <v>0.94117647058823528</v>
      </c>
      <c r="S210" s="74">
        <v>0.88235294117647056</v>
      </c>
      <c r="T210" s="74">
        <v>0.77777777777777779</v>
      </c>
      <c r="U210" s="74">
        <v>1</v>
      </c>
      <c r="V210" s="74">
        <v>0.98</v>
      </c>
      <c r="W210" s="52"/>
      <c r="X210" s="52"/>
      <c r="Y210" s="52"/>
    </row>
    <row r="211" spans="1:25" s="250" customFormat="1" hidden="1" x14ac:dyDescent="0.25">
      <c r="A211" s="57"/>
      <c r="B211" s="58" t="s">
        <v>19</v>
      </c>
      <c r="C211" s="74">
        <v>0.875</v>
      </c>
      <c r="D211" s="74">
        <v>0.375</v>
      </c>
      <c r="E211" s="74">
        <v>0.5</v>
      </c>
      <c r="F211" s="74">
        <v>0.66666666666666663</v>
      </c>
      <c r="G211" s="74">
        <v>1</v>
      </c>
      <c r="H211" s="74">
        <v>0.96195652173913049</v>
      </c>
      <c r="I211" s="74">
        <v>1</v>
      </c>
      <c r="J211" s="74">
        <v>0.9285714285714286</v>
      </c>
      <c r="K211" s="74">
        <v>0.46153846153846156</v>
      </c>
      <c r="L211" s="74">
        <v>0.73913043478260865</v>
      </c>
      <c r="M211" s="74">
        <v>0.93333333333333335</v>
      </c>
      <c r="N211" s="74">
        <v>0.8</v>
      </c>
      <c r="O211" s="74">
        <v>0.89473684210526316</v>
      </c>
      <c r="P211" s="74">
        <v>1</v>
      </c>
      <c r="Q211" s="74">
        <v>0.90322580645161288</v>
      </c>
      <c r="R211" s="74">
        <v>0.9</v>
      </c>
      <c r="S211" s="74">
        <v>1</v>
      </c>
      <c r="T211" s="74">
        <v>0.66666666666666663</v>
      </c>
      <c r="U211" s="74">
        <v>1</v>
      </c>
      <c r="V211" s="74">
        <v>1</v>
      </c>
      <c r="W211" s="52"/>
      <c r="X211" s="52"/>
      <c r="Y211" s="52"/>
    </row>
    <row r="212" spans="1:25" s="250" customFormat="1" hidden="1" x14ac:dyDescent="0.25">
      <c r="A212" s="57"/>
      <c r="B212" s="58" t="s">
        <v>20</v>
      </c>
      <c r="C212" s="74">
        <v>0.90909090909090906</v>
      </c>
      <c r="D212" s="74">
        <v>0.63636363636363635</v>
      </c>
      <c r="E212" s="74">
        <v>1</v>
      </c>
      <c r="F212" s="74">
        <v>0.8571428571428571</v>
      </c>
      <c r="G212" s="74">
        <v>0.92307692307692313</v>
      </c>
      <c r="H212" s="74">
        <v>0.94972067039106145</v>
      </c>
      <c r="I212" s="74">
        <v>1</v>
      </c>
      <c r="J212" s="74">
        <v>1</v>
      </c>
      <c r="K212" s="74">
        <v>0.83333333333333337</v>
      </c>
      <c r="L212" s="74">
        <v>0.92307692307692313</v>
      </c>
      <c r="M212" s="74">
        <v>1</v>
      </c>
      <c r="N212" s="74">
        <v>0.75</v>
      </c>
      <c r="O212" s="74">
        <v>0.9</v>
      </c>
      <c r="P212" s="74">
        <v>1</v>
      </c>
      <c r="Q212" s="74">
        <v>0.92592592592592593</v>
      </c>
      <c r="R212" s="74">
        <v>0.875</v>
      </c>
      <c r="S212" s="74">
        <v>0.875</v>
      </c>
      <c r="T212" s="74">
        <v>1</v>
      </c>
      <c r="U212" s="74">
        <v>1</v>
      </c>
      <c r="V212" s="74">
        <v>1</v>
      </c>
      <c r="W212" s="52"/>
      <c r="X212" s="52"/>
      <c r="Y212" s="52"/>
    </row>
    <row r="213" spans="1:25" s="250" customFormat="1" hidden="1" x14ac:dyDescent="0.25">
      <c r="A213" s="57"/>
      <c r="B213" s="58" t="s">
        <v>21</v>
      </c>
      <c r="C213" s="74">
        <v>1</v>
      </c>
      <c r="D213" s="74">
        <v>0.75</v>
      </c>
      <c r="E213" s="74">
        <v>0.66666666666666663</v>
      </c>
      <c r="F213" s="74">
        <v>0.75</v>
      </c>
      <c r="G213" s="74">
        <v>1</v>
      </c>
      <c r="H213" s="74">
        <v>0.96385542168674698</v>
      </c>
      <c r="I213" s="74">
        <v>1</v>
      </c>
      <c r="J213" s="74">
        <v>1</v>
      </c>
      <c r="K213" s="74">
        <v>0.33333333333333331</v>
      </c>
      <c r="L213" s="74">
        <v>0.875</v>
      </c>
      <c r="M213" s="74">
        <v>1</v>
      </c>
      <c r="N213" s="74">
        <v>1</v>
      </c>
      <c r="O213" s="74">
        <v>0.81818181818181823</v>
      </c>
      <c r="P213" s="74">
        <v>0.91666666666666663</v>
      </c>
      <c r="Q213" s="74">
        <v>0.91891891891891897</v>
      </c>
      <c r="R213" s="74">
        <v>1</v>
      </c>
      <c r="S213" s="74">
        <v>0.75</v>
      </c>
      <c r="T213" s="74">
        <v>1</v>
      </c>
      <c r="U213" s="74">
        <v>0.875</v>
      </c>
      <c r="V213" s="74">
        <v>0.97058823529411764</v>
      </c>
      <c r="W213" s="52"/>
      <c r="X213" s="52"/>
      <c r="Y213" s="52"/>
    </row>
    <row r="214" spans="1:25" s="250" customFormat="1" hidden="1" x14ac:dyDescent="0.25">
      <c r="A214" s="57"/>
      <c r="B214" s="58" t="s">
        <v>22</v>
      </c>
      <c r="C214" s="74">
        <v>1</v>
      </c>
      <c r="D214" s="74">
        <v>0.81818181818181823</v>
      </c>
      <c r="E214" s="74"/>
      <c r="F214" s="74"/>
      <c r="G214" s="74">
        <v>1</v>
      </c>
      <c r="H214" s="74">
        <v>0.98780487804878048</v>
      </c>
      <c r="I214" s="74">
        <v>1</v>
      </c>
      <c r="J214" s="74">
        <v>1</v>
      </c>
      <c r="K214" s="74">
        <v>0.77777777777777779</v>
      </c>
      <c r="L214" s="74">
        <v>0.66666666666666663</v>
      </c>
      <c r="M214" s="74">
        <v>0.92307692307692313</v>
      </c>
      <c r="N214" s="74">
        <v>0.5714285714285714</v>
      </c>
      <c r="O214" s="74">
        <v>0.90909090909090906</v>
      </c>
      <c r="P214" s="74">
        <v>0.90909090909090906</v>
      </c>
      <c r="Q214" s="74">
        <v>0.9375</v>
      </c>
      <c r="R214" s="74">
        <v>1</v>
      </c>
      <c r="S214" s="74">
        <v>0.88888888888888884</v>
      </c>
      <c r="T214" s="74">
        <v>0.75</v>
      </c>
      <c r="U214" s="74">
        <v>0.875</v>
      </c>
      <c r="V214" s="74">
        <v>0.95081967213114749</v>
      </c>
      <c r="W214" s="52"/>
      <c r="X214" s="52"/>
      <c r="Y214" s="52"/>
    </row>
    <row r="215" spans="1:25" s="250" customFormat="1" hidden="1" x14ac:dyDescent="0.25">
      <c r="A215" s="59"/>
      <c r="B215" s="60" t="s">
        <v>23</v>
      </c>
      <c r="C215" s="76">
        <v>1</v>
      </c>
      <c r="D215" s="76">
        <v>0.83333333333333337</v>
      </c>
      <c r="E215" s="76">
        <v>0.75</v>
      </c>
      <c r="F215" s="76">
        <v>1</v>
      </c>
      <c r="G215" s="76">
        <v>0.93333333333333335</v>
      </c>
      <c r="H215" s="76">
        <v>0.96506550218340614</v>
      </c>
      <c r="I215" s="76">
        <v>0.7142857142857143</v>
      </c>
      <c r="J215" s="76">
        <v>1</v>
      </c>
      <c r="K215" s="76">
        <v>0.72727272727272729</v>
      </c>
      <c r="L215" s="76">
        <v>0.7142857142857143</v>
      </c>
      <c r="M215" s="76">
        <v>0.88235294117647056</v>
      </c>
      <c r="N215" s="76">
        <v>0.77777777777777779</v>
      </c>
      <c r="O215" s="76">
        <v>0.75</v>
      </c>
      <c r="P215" s="76">
        <v>0.84615384615384615</v>
      </c>
      <c r="Q215" s="76">
        <v>0.8928571428571429</v>
      </c>
      <c r="R215" s="74">
        <v>0.81818181818181823</v>
      </c>
      <c r="S215" s="74">
        <v>1</v>
      </c>
      <c r="T215" s="74">
        <v>0.8571428571428571</v>
      </c>
      <c r="U215" s="74">
        <v>1</v>
      </c>
      <c r="V215" s="74">
        <v>0.98275862068965514</v>
      </c>
      <c r="W215" s="52"/>
      <c r="X215" s="52"/>
      <c r="Y215" s="52"/>
    </row>
    <row r="216" spans="1:25" s="250" customFormat="1" hidden="1" x14ac:dyDescent="0.25">
      <c r="A216" s="57" t="s">
        <v>24</v>
      </c>
      <c r="B216" s="58" t="s">
        <v>12</v>
      </c>
      <c r="C216" s="74">
        <v>1</v>
      </c>
      <c r="D216" s="74">
        <v>0.875</v>
      </c>
      <c r="E216" s="74">
        <v>0.8</v>
      </c>
      <c r="F216" s="74">
        <v>1</v>
      </c>
      <c r="G216" s="74">
        <v>0.88461538461538458</v>
      </c>
      <c r="H216" s="74">
        <v>0.92021276595744683</v>
      </c>
      <c r="I216" s="74">
        <v>0.81818181818181823</v>
      </c>
      <c r="J216" s="74">
        <v>0.90909090909090906</v>
      </c>
      <c r="K216" s="74">
        <v>0.58333333333333337</v>
      </c>
      <c r="L216" s="74">
        <v>0.8</v>
      </c>
      <c r="M216" s="74">
        <v>0.91666666666666663</v>
      </c>
      <c r="N216" s="74">
        <v>0.7142857142857143</v>
      </c>
      <c r="O216" s="74">
        <v>1</v>
      </c>
      <c r="P216" s="74">
        <v>0.88888888888888884</v>
      </c>
      <c r="Q216" s="74">
        <v>0.9285714285714286</v>
      </c>
      <c r="R216" s="77">
        <v>0.84615384615384615</v>
      </c>
      <c r="S216" s="77">
        <v>1</v>
      </c>
      <c r="T216" s="77">
        <v>1</v>
      </c>
      <c r="U216" s="77">
        <v>1</v>
      </c>
      <c r="V216" s="77">
        <v>0.96052631578947367</v>
      </c>
      <c r="W216" s="52"/>
      <c r="X216" s="52"/>
      <c r="Y216" s="52"/>
    </row>
    <row r="217" spans="1:25" s="250" customFormat="1" hidden="1" x14ac:dyDescent="0.25">
      <c r="A217" s="57"/>
      <c r="B217" s="58" t="s">
        <v>13</v>
      </c>
      <c r="C217" s="74">
        <v>0.83333333333333337</v>
      </c>
      <c r="D217" s="74">
        <v>1</v>
      </c>
      <c r="E217" s="74">
        <v>0.77777777777777779</v>
      </c>
      <c r="F217" s="74">
        <v>0.75</v>
      </c>
      <c r="G217" s="74">
        <v>0.6</v>
      </c>
      <c r="H217" s="74">
        <v>0.94915254237288138</v>
      </c>
      <c r="I217" s="74">
        <v>1</v>
      </c>
      <c r="J217" s="74">
        <v>0.94117647058823528</v>
      </c>
      <c r="K217" s="74">
        <v>0.72727272727272729</v>
      </c>
      <c r="L217" s="74">
        <v>0.75</v>
      </c>
      <c r="M217" s="74">
        <v>0.83333333333333337</v>
      </c>
      <c r="N217" s="74">
        <v>0.75</v>
      </c>
      <c r="O217" s="74">
        <v>0.9285714285714286</v>
      </c>
      <c r="P217" s="74">
        <v>0.75</v>
      </c>
      <c r="Q217" s="74">
        <v>0.95121951219512191</v>
      </c>
      <c r="R217" s="74">
        <v>1</v>
      </c>
      <c r="S217" s="74">
        <v>0.91666666666666663</v>
      </c>
      <c r="T217" s="74">
        <v>1</v>
      </c>
      <c r="U217" s="74">
        <v>1</v>
      </c>
      <c r="V217" s="74">
        <v>0.93243243243243246</v>
      </c>
      <c r="W217" s="52"/>
      <c r="X217" s="52"/>
      <c r="Y217" s="52"/>
    </row>
    <row r="218" spans="1:25" s="250" customFormat="1" hidden="1" x14ac:dyDescent="0.25">
      <c r="A218" s="57"/>
      <c r="B218" s="58" t="s">
        <v>14</v>
      </c>
      <c r="C218" s="74">
        <v>0.8</v>
      </c>
      <c r="D218" s="74">
        <v>1</v>
      </c>
      <c r="E218" s="74">
        <v>0.75</v>
      </c>
      <c r="F218" s="74">
        <v>1</v>
      </c>
      <c r="G218" s="74">
        <v>0.95</v>
      </c>
      <c r="H218" s="74">
        <v>0.91666666666666663</v>
      </c>
      <c r="I218" s="74">
        <v>1</v>
      </c>
      <c r="J218" s="74">
        <v>0.90476190476190477</v>
      </c>
      <c r="K218" s="74">
        <v>0.6</v>
      </c>
      <c r="L218" s="74">
        <v>0.72727272727272729</v>
      </c>
      <c r="M218" s="74">
        <v>0.9</v>
      </c>
      <c r="N218" s="74">
        <v>0.61538461538461542</v>
      </c>
      <c r="O218" s="74">
        <v>0.93333333333333335</v>
      </c>
      <c r="P218" s="74">
        <v>0.9</v>
      </c>
      <c r="Q218" s="74">
        <v>0.96551724137931039</v>
      </c>
      <c r="R218" s="74">
        <v>0.88888888888888884</v>
      </c>
      <c r="S218" s="74">
        <v>0.8571428571428571</v>
      </c>
      <c r="T218" s="74">
        <v>1</v>
      </c>
      <c r="U218" s="74">
        <v>1</v>
      </c>
      <c r="V218" s="74">
        <v>0.9726027397260274</v>
      </c>
      <c r="W218" s="52"/>
      <c r="X218" s="52"/>
      <c r="Y218" s="52"/>
    </row>
    <row r="219" spans="1:25" s="250" customFormat="1" hidden="1" x14ac:dyDescent="0.25">
      <c r="A219" s="57"/>
      <c r="B219" s="58" t="s">
        <v>15</v>
      </c>
      <c r="C219" s="74">
        <v>1</v>
      </c>
      <c r="D219" s="74">
        <v>1</v>
      </c>
      <c r="E219" s="74">
        <v>0.8</v>
      </c>
      <c r="F219" s="74">
        <v>1</v>
      </c>
      <c r="G219" s="74">
        <v>0.8125</v>
      </c>
      <c r="H219" s="74">
        <v>0.95833333333333337</v>
      </c>
      <c r="I219" s="74">
        <v>1</v>
      </c>
      <c r="J219" s="74">
        <v>1</v>
      </c>
      <c r="K219" s="74">
        <v>0.75</v>
      </c>
      <c r="L219" s="74">
        <v>0.8</v>
      </c>
      <c r="M219" s="74">
        <v>1</v>
      </c>
      <c r="N219" s="74">
        <v>1</v>
      </c>
      <c r="O219" s="74">
        <v>1</v>
      </c>
      <c r="P219" s="74">
        <v>0.8</v>
      </c>
      <c r="Q219" s="74">
        <v>1</v>
      </c>
      <c r="R219" s="74">
        <v>1</v>
      </c>
      <c r="S219" s="74">
        <v>1</v>
      </c>
      <c r="T219" s="74">
        <v>0.90909090909090906</v>
      </c>
      <c r="U219" s="74">
        <v>1</v>
      </c>
      <c r="V219" s="74">
        <v>0.98305084745762716</v>
      </c>
      <c r="W219" s="52"/>
      <c r="X219" s="52"/>
      <c r="Y219" s="52"/>
    </row>
    <row r="220" spans="1:25" s="250" customFormat="1" hidden="1" x14ac:dyDescent="0.25">
      <c r="A220" s="57"/>
      <c r="B220" s="58" t="s">
        <v>16</v>
      </c>
      <c r="C220" s="74">
        <v>0.88235294117647056</v>
      </c>
      <c r="D220" s="74">
        <v>0.83333333333333337</v>
      </c>
      <c r="E220" s="74">
        <v>1</v>
      </c>
      <c r="F220" s="74">
        <v>0.5</v>
      </c>
      <c r="G220" s="74">
        <v>0.96296296296296291</v>
      </c>
      <c r="H220" s="74">
        <v>0.96279069767441861</v>
      </c>
      <c r="I220" s="74">
        <v>0.5714285714285714</v>
      </c>
      <c r="J220" s="74">
        <v>1</v>
      </c>
      <c r="K220" s="74">
        <v>1</v>
      </c>
      <c r="L220" s="74">
        <v>0.91666666666666663</v>
      </c>
      <c r="M220" s="74">
        <v>1</v>
      </c>
      <c r="N220" s="74">
        <v>0.75</v>
      </c>
      <c r="O220" s="74">
        <v>1</v>
      </c>
      <c r="P220" s="74">
        <v>0.875</v>
      </c>
      <c r="Q220" s="74">
        <v>0.94444444444444442</v>
      </c>
      <c r="R220" s="74">
        <v>1</v>
      </c>
      <c r="S220" s="74">
        <v>0.81818181818181823</v>
      </c>
      <c r="T220" s="74">
        <v>0.875</v>
      </c>
      <c r="U220" s="74">
        <v>1</v>
      </c>
      <c r="V220" s="74">
        <v>0.98039215686274506</v>
      </c>
      <c r="W220" s="52"/>
      <c r="X220" s="52"/>
      <c r="Y220" s="52"/>
    </row>
    <row r="221" spans="1:25" s="250" customFormat="1" hidden="1" x14ac:dyDescent="0.25">
      <c r="A221" s="57"/>
      <c r="B221" s="58" t="s">
        <v>17</v>
      </c>
      <c r="C221" s="74">
        <v>1</v>
      </c>
      <c r="D221" s="74">
        <v>1</v>
      </c>
      <c r="E221" s="74">
        <v>0.75</v>
      </c>
      <c r="F221" s="74">
        <v>1</v>
      </c>
      <c r="G221" s="74">
        <v>0.84210526315789469</v>
      </c>
      <c r="H221" s="74">
        <v>0.96601941747572817</v>
      </c>
      <c r="I221" s="74">
        <v>0.8</v>
      </c>
      <c r="J221" s="74">
        <v>0.83333333333333337</v>
      </c>
      <c r="K221" s="74">
        <v>1</v>
      </c>
      <c r="L221" s="74">
        <v>0.90909090909090906</v>
      </c>
      <c r="M221" s="74">
        <v>0.92307692307692313</v>
      </c>
      <c r="N221" s="74">
        <v>1</v>
      </c>
      <c r="O221" s="74">
        <v>0.93333333333333335</v>
      </c>
      <c r="P221" s="74">
        <v>1</v>
      </c>
      <c r="Q221" s="74">
        <v>0.96666666666666667</v>
      </c>
      <c r="R221" s="74">
        <v>0.90909090909090906</v>
      </c>
      <c r="S221" s="74">
        <v>0.84615384615384615</v>
      </c>
      <c r="T221" s="74">
        <v>1</v>
      </c>
      <c r="U221" s="74">
        <v>1</v>
      </c>
      <c r="V221" s="74">
        <v>0.96610169491525422</v>
      </c>
      <c r="W221" s="52"/>
      <c r="X221" s="52"/>
      <c r="Y221" s="52"/>
    </row>
    <row r="222" spans="1:25" s="250" customFormat="1" hidden="1" x14ac:dyDescent="0.25">
      <c r="A222" s="57"/>
      <c r="B222" s="58" t="s">
        <v>18</v>
      </c>
      <c r="C222" s="74">
        <v>1</v>
      </c>
      <c r="D222" s="74">
        <v>1</v>
      </c>
      <c r="E222" s="74">
        <v>1</v>
      </c>
      <c r="F222" s="74">
        <v>1</v>
      </c>
      <c r="G222" s="74">
        <v>0.89655172413793105</v>
      </c>
      <c r="H222" s="74">
        <v>0.97021276595744677</v>
      </c>
      <c r="I222" s="74">
        <v>1</v>
      </c>
      <c r="J222" s="74">
        <v>0.83333333333333337</v>
      </c>
      <c r="K222" s="74">
        <v>0.88888888888888884</v>
      </c>
      <c r="L222" s="74">
        <v>0.73333333333333328</v>
      </c>
      <c r="M222" s="74">
        <v>0.6</v>
      </c>
      <c r="N222" s="74">
        <v>0.75</v>
      </c>
      <c r="O222" s="74">
        <v>0.69230769230769229</v>
      </c>
      <c r="P222" s="74">
        <v>1</v>
      </c>
      <c r="Q222" s="74">
        <v>0.91176470588235292</v>
      </c>
      <c r="R222" s="74">
        <v>0.90909090909090906</v>
      </c>
      <c r="S222" s="74">
        <v>0.625</v>
      </c>
      <c r="T222" s="74">
        <v>0.94444444444444442</v>
      </c>
      <c r="U222" s="74">
        <v>1</v>
      </c>
      <c r="V222" s="74">
        <v>0.97959183673469385</v>
      </c>
      <c r="W222" s="52"/>
      <c r="X222" s="52"/>
      <c r="Y222" s="52"/>
    </row>
    <row r="223" spans="1:25" s="250" customFormat="1" hidden="1" x14ac:dyDescent="0.25">
      <c r="A223" s="62"/>
      <c r="B223" s="58" t="s">
        <v>19</v>
      </c>
      <c r="C223" s="74">
        <v>0.72727272727272729</v>
      </c>
      <c r="D223" s="74">
        <v>1</v>
      </c>
      <c r="E223" s="74">
        <v>0.83333333333333337</v>
      </c>
      <c r="F223" s="74">
        <v>0.75</v>
      </c>
      <c r="G223" s="74">
        <v>0.8125</v>
      </c>
      <c r="H223" s="74">
        <v>0.95454545454545459</v>
      </c>
      <c r="I223" s="74">
        <v>1</v>
      </c>
      <c r="J223" s="74">
        <v>1</v>
      </c>
      <c r="K223" s="74">
        <v>0.8</v>
      </c>
      <c r="L223" s="74">
        <v>0.81818181818181823</v>
      </c>
      <c r="M223" s="74">
        <v>0.91666666666666663</v>
      </c>
      <c r="N223" s="74">
        <v>0.83333333333333337</v>
      </c>
      <c r="O223" s="74">
        <v>0.73076923076923073</v>
      </c>
      <c r="P223" s="74">
        <v>1</v>
      </c>
      <c r="Q223" s="74">
        <v>0.94117647058823528</v>
      </c>
      <c r="R223" s="74">
        <v>0.8666666666666667</v>
      </c>
      <c r="S223" s="74">
        <v>1</v>
      </c>
      <c r="T223" s="74">
        <v>0.9</v>
      </c>
      <c r="U223" s="74">
        <v>1</v>
      </c>
      <c r="V223" s="74">
        <v>0.92592592592592593</v>
      </c>
      <c r="W223" s="52"/>
      <c r="X223" s="52"/>
      <c r="Y223" s="52"/>
    </row>
    <row r="224" spans="1:25" s="250" customFormat="1" hidden="1" x14ac:dyDescent="0.25">
      <c r="A224" s="55"/>
      <c r="B224" s="58" t="s">
        <v>20</v>
      </c>
      <c r="C224" s="74">
        <v>0.8</v>
      </c>
      <c r="D224" s="74">
        <v>1</v>
      </c>
      <c r="E224" s="74">
        <v>1</v>
      </c>
      <c r="F224" s="74">
        <v>1</v>
      </c>
      <c r="G224" s="74">
        <v>0.95833333333333337</v>
      </c>
      <c r="H224" s="74">
        <v>0.95370370370370372</v>
      </c>
      <c r="I224" s="74">
        <v>0.875</v>
      </c>
      <c r="J224" s="74">
        <v>0.82352941176470584</v>
      </c>
      <c r="K224" s="74">
        <v>0.8571428571428571</v>
      </c>
      <c r="L224" s="74">
        <v>0.8</v>
      </c>
      <c r="M224" s="74">
        <v>1</v>
      </c>
      <c r="N224" s="74">
        <v>1</v>
      </c>
      <c r="O224" s="74">
        <v>0.95454545454545459</v>
      </c>
      <c r="P224" s="74">
        <v>1</v>
      </c>
      <c r="Q224" s="74">
        <v>1</v>
      </c>
      <c r="R224" s="74">
        <v>0.9285714285714286</v>
      </c>
      <c r="S224" s="74">
        <v>0.875</v>
      </c>
      <c r="T224" s="74">
        <v>1</v>
      </c>
      <c r="U224" s="74">
        <v>1</v>
      </c>
      <c r="V224" s="74">
        <v>0.97727272727272729</v>
      </c>
      <c r="W224" s="52"/>
      <c r="X224" s="52"/>
      <c r="Y224" s="52"/>
    </row>
    <row r="225" spans="1:25" s="250" customFormat="1" hidden="1" x14ac:dyDescent="0.25">
      <c r="A225" s="55"/>
      <c r="B225" s="58" t="s">
        <v>21</v>
      </c>
      <c r="C225" s="74">
        <v>1</v>
      </c>
      <c r="D225" s="74">
        <v>1</v>
      </c>
      <c r="E225" s="74">
        <v>1</v>
      </c>
      <c r="F225" s="74">
        <v>1</v>
      </c>
      <c r="G225" s="74">
        <v>0.75</v>
      </c>
      <c r="H225" s="74">
        <v>0.94708994708994709</v>
      </c>
      <c r="I225" s="74">
        <v>0.90909090909090906</v>
      </c>
      <c r="J225" s="74">
        <v>1</v>
      </c>
      <c r="K225" s="74">
        <v>1</v>
      </c>
      <c r="L225" s="74">
        <v>0.77777777777777779</v>
      </c>
      <c r="M225" s="74">
        <v>0.875</v>
      </c>
      <c r="N225" s="74">
        <v>1</v>
      </c>
      <c r="O225" s="74">
        <v>0.88235294117647056</v>
      </c>
      <c r="P225" s="74">
        <v>1</v>
      </c>
      <c r="Q225" s="74">
        <v>0.8928571428571429</v>
      </c>
      <c r="R225" s="74">
        <v>1</v>
      </c>
      <c r="S225" s="74">
        <v>0.81818181818181823</v>
      </c>
      <c r="T225" s="74">
        <v>0.9</v>
      </c>
      <c r="U225" s="74">
        <v>0.5</v>
      </c>
      <c r="V225" s="74">
        <v>0.95833333333333337</v>
      </c>
      <c r="W225" s="52"/>
      <c r="X225" s="52"/>
      <c r="Y225" s="52"/>
    </row>
    <row r="226" spans="1:25" s="250" customFormat="1" hidden="1" x14ac:dyDescent="0.25">
      <c r="A226" s="55"/>
      <c r="B226" s="58" t="s">
        <v>22</v>
      </c>
      <c r="C226" s="74">
        <v>1</v>
      </c>
      <c r="D226" s="74">
        <v>1</v>
      </c>
      <c r="E226" s="74">
        <v>1</v>
      </c>
      <c r="F226" s="74">
        <v>1</v>
      </c>
      <c r="G226" s="74">
        <v>0.875</v>
      </c>
      <c r="H226" s="74">
        <v>0.93777777777777782</v>
      </c>
      <c r="I226" s="74">
        <v>0.83333333333333337</v>
      </c>
      <c r="J226" s="74">
        <v>1</v>
      </c>
      <c r="K226" s="74">
        <v>1</v>
      </c>
      <c r="L226" s="74">
        <v>0.6875</v>
      </c>
      <c r="M226" s="74">
        <v>0.8125</v>
      </c>
      <c r="N226" s="74">
        <v>1</v>
      </c>
      <c r="O226" s="74">
        <v>0.76923076923076927</v>
      </c>
      <c r="P226" s="74">
        <v>1</v>
      </c>
      <c r="Q226" s="74">
        <v>1</v>
      </c>
      <c r="R226" s="74">
        <v>0.92307692307692313</v>
      </c>
      <c r="S226" s="74">
        <v>0.88888888888888884</v>
      </c>
      <c r="T226" s="74">
        <v>0.875</v>
      </c>
      <c r="U226" s="74">
        <v>0.90909090909090906</v>
      </c>
      <c r="V226" s="74">
        <v>0.97674418604651159</v>
      </c>
      <c r="W226" s="52"/>
      <c r="X226" s="52"/>
      <c r="Y226" s="52"/>
    </row>
    <row r="227" spans="1:25" s="250" customFormat="1" hidden="1" x14ac:dyDescent="0.25">
      <c r="A227" s="61"/>
      <c r="B227" s="60" t="s">
        <v>23</v>
      </c>
      <c r="C227" s="76">
        <v>1</v>
      </c>
      <c r="D227" s="76">
        <v>1</v>
      </c>
      <c r="E227" s="76">
        <v>1</v>
      </c>
      <c r="F227" s="76">
        <v>0.8571428571428571</v>
      </c>
      <c r="G227" s="76">
        <v>0.7857142857142857</v>
      </c>
      <c r="H227" s="76">
        <v>0.95726495726495731</v>
      </c>
      <c r="I227" s="76">
        <v>0.875</v>
      </c>
      <c r="J227" s="76">
        <v>1</v>
      </c>
      <c r="K227" s="76">
        <v>0.9</v>
      </c>
      <c r="L227" s="76">
        <v>0.8125</v>
      </c>
      <c r="M227" s="76">
        <v>0.8</v>
      </c>
      <c r="N227" s="76">
        <v>1</v>
      </c>
      <c r="O227" s="76">
        <v>0.9375</v>
      </c>
      <c r="P227" s="76">
        <v>1</v>
      </c>
      <c r="Q227" s="76">
        <v>1</v>
      </c>
      <c r="R227" s="74">
        <v>1</v>
      </c>
      <c r="S227" s="74">
        <v>0.9285714285714286</v>
      </c>
      <c r="T227" s="74">
        <v>0.91666666666666663</v>
      </c>
      <c r="U227" s="74">
        <v>1</v>
      </c>
      <c r="V227" s="74">
        <v>0.97560975609756095</v>
      </c>
      <c r="W227" s="52"/>
      <c r="X227" s="52"/>
      <c r="Y227" s="52"/>
    </row>
    <row r="228" spans="1:25" s="250" customFormat="1" hidden="1" x14ac:dyDescent="0.25">
      <c r="A228" s="63">
        <v>2019</v>
      </c>
      <c r="B228" s="58" t="s">
        <v>12</v>
      </c>
      <c r="C228" s="74">
        <v>1</v>
      </c>
      <c r="D228" s="74">
        <v>0.7142857142857143</v>
      </c>
      <c r="E228" s="74">
        <v>0.8571428571428571</v>
      </c>
      <c r="F228" s="74">
        <v>0.7142857142857143</v>
      </c>
      <c r="G228" s="74">
        <v>0.92307692307692313</v>
      </c>
      <c r="H228" s="74">
        <v>0.95073891625615758</v>
      </c>
      <c r="I228" s="74">
        <v>1</v>
      </c>
      <c r="J228" s="74">
        <v>1</v>
      </c>
      <c r="K228" s="74">
        <v>0.6</v>
      </c>
      <c r="L228" s="74">
        <v>0.72727272727272729</v>
      </c>
      <c r="M228" s="74">
        <v>0.88888888888888884</v>
      </c>
      <c r="N228" s="74">
        <v>1</v>
      </c>
      <c r="O228" s="74">
        <v>1</v>
      </c>
      <c r="P228" s="74">
        <v>0.91666666666666663</v>
      </c>
      <c r="Q228" s="74">
        <v>0.9375</v>
      </c>
      <c r="R228" s="77">
        <v>0.88235294117647056</v>
      </c>
      <c r="S228" s="77">
        <v>1</v>
      </c>
      <c r="T228" s="77">
        <v>1</v>
      </c>
      <c r="U228" s="77">
        <v>1</v>
      </c>
      <c r="V228" s="77">
        <v>0.92452830188679247</v>
      </c>
      <c r="W228" s="52"/>
      <c r="X228" s="52"/>
      <c r="Y228" s="52"/>
    </row>
    <row r="229" spans="1:25" s="250" customFormat="1" hidden="1" x14ac:dyDescent="0.25">
      <c r="A229" s="57"/>
      <c r="B229" s="58" t="s">
        <v>13</v>
      </c>
      <c r="C229" s="74">
        <v>0.66666666666666663</v>
      </c>
      <c r="D229" s="74">
        <v>0.66666666666666663</v>
      </c>
      <c r="E229" s="74">
        <v>1</v>
      </c>
      <c r="F229" s="74">
        <v>0.75</v>
      </c>
      <c r="G229" s="74">
        <v>0.9</v>
      </c>
      <c r="H229" s="74">
        <v>0.9027027027027027</v>
      </c>
      <c r="I229" s="74">
        <v>1</v>
      </c>
      <c r="J229" s="74">
        <v>1</v>
      </c>
      <c r="K229" s="74">
        <v>0.66666666666666663</v>
      </c>
      <c r="L229" s="74">
        <v>0.8571428571428571</v>
      </c>
      <c r="M229" s="74">
        <v>1</v>
      </c>
      <c r="N229" s="74">
        <v>1</v>
      </c>
      <c r="O229" s="74">
        <v>0.94117647058823528</v>
      </c>
      <c r="P229" s="74">
        <v>0.88888888888888884</v>
      </c>
      <c r="Q229" s="74">
        <v>0.91176470588235292</v>
      </c>
      <c r="R229" s="74">
        <v>0.88888888888888884</v>
      </c>
      <c r="S229" s="74">
        <v>0.875</v>
      </c>
      <c r="T229" s="74">
        <v>0.7142857142857143</v>
      </c>
      <c r="U229" s="74">
        <v>1</v>
      </c>
      <c r="V229" s="74">
        <v>0.87755102040816324</v>
      </c>
      <c r="W229" s="52"/>
      <c r="X229" s="52"/>
      <c r="Y229" s="52"/>
    </row>
    <row r="230" spans="1:25" s="250" customFormat="1" hidden="1" x14ac:dyDescent="0.25">
      <c r="A230" s="57"/>
      <c r="B230" s="58" t="s">
        <v>14</v>
      </c>
      <c r="C230" s="74">
        <v>0.88888888888888884</v>
      </c>
      <c r="D230" s="74">
        <v>0.9</v>
      </c>
      <c r="E230" s="74">
        <v>1</v>
      </c>
      <c r="F230" s="74">
        <v>1</v>
      </c>
      <c r="G230" s="74">
        <v>1</v>
      </c>
      <c r="H230" s="74">
        <v>0.90625</v>
      </c>
      <c r="I230" s="74">
        <v>1</v>
      </c>
      <c r="J230" s="74">
        <v>1</v>
      </c>
      <c r="K230" s="74">
        <v>0.9</v>
      </c>
      <c r="L230" s="74">
        <v>0.66666666666666663</v>
      </c>
      <c r="M230" s="74">
        <v>0.875</v>
      </c>
      <c r="N230" s="74">
        <v>1</v>
      </c>
      <c r="O230" s="74">
        <v>0.88888888888888884</v>
      </c>
      <c r="P230" s="74">
        <v>0.7857142857142857</v>
      </c>
      <c r="Q230" s="74">
        <v>0.92592592592592593</v>
      </c>
      <c r="R230" s="74">
        <v>0.9375</v>
      </c>
      <c r="S230" s="74">
        <v>0.875</v>
      </c>
      <c r="T230" s="74">
        <v>0.83333333333333337</v>
      </c>
      <c r="U230" s="74">
        <v>1</v>
      </c>
      <c r="V230" s="74">
        <v>0.95121951219512191</v>
      </c>
      <c r="W230" s="52"/>
      <c r="X230" s="52"/>
      <c r="Y230" s="52"/>
    </row>
    <row r="231" spans="1:25" s="250" customFormat="1" hidden="1" x14ac:dyDescent="0.25">
      <c r="A231" s="57"/>
      <c r="B231" s="58" t="s">
        <v>15</v>
      </c>
      <c r="C231" s="74">
        <v>1</v>
      </c>
      <c r="D231" s="74">
        <v>1</v>
      </c>
      <c r="E231" s="74">
        <v>1</v>
      </c>
      <c r="F231" s="74">
        <v>0.75</v>
      </c>
      <c r="G231" s="74">
        <v>0.95</v>
      </c>
      <c r="H231" s="74">
        <v>0.89864864864864868</v>
      </c>
      <c r="I231" s="74">
        <v>1</v>
      </c>
      <c r="J231" s="74">
        <v>1</v>
      </c>
      <c r="K231" s="74">
        <v>1</v>
      </c>
      <c r="L231" s="74">
        <v>0.90909090909090906</v>
      </c>
      <c r="M231" s="74">
        <v>0.8</v>
      </c>
      <c r="N231" s="74">
        <v>1</v>
      </c>
      <c r="O231" s="74">
        <v>1</v>
      </c>
      <c r="P231" s="74">
        <v>1</v>
      </c>
      <c r="Q231" s="74">
        <v>0.95454545454545459</v>
      </c>
      <c r="R231" s="74">
        <v>0.875</v>
      </c>
      <c r="S231" s="74">
        <v>1</v>
      </c>
      <c r="T231" s="74">
        <v>1</v>
      </c>
      <c r="U231" s="74">
        <v>0.8</v>
      </c>
      <c r="V231" s="74">
        <v>1</v>
      </c>
      <c r="W231" s="52"/>
      <c r="X231" s="52"/>
      <c r="Y231" s="52"/>
    </row>
    <row r="232" spans="1:25" s="250" customFormat="1" hidden="1" x14ac:dyDescent="0.25">
      <c r="A232" s="57"/>
      <c r="B232" s="58" t="s">
        <v>16</v>
      </c>
      <c r="C232" s="74">
        <v>0.8571428571428571</v>
      </c>
      <c r="D232" s="74">
        <v>1</v>
      </c>
      <c r="E232" s="74">
        <v>1</v>
      </c>
      <c r="F232" s="74">
        <v>1</v>
      </c>
      <c r="G232" s="74">
        <v>1</v>
      </c>
      <c r="H232" s="74">
        <v>0.97037037037037033</v>
      </c>
      <c r="I232" s="74">
        <v>0.875</v>
      </c>
      <c r="J232" s="74">
        <v>1</v>
      </c>
      <c r="K232" s="74">
        <v>0.75</v>
      </c>
      <c r="L232" s="74">
        <v>0.7142857142857143</v>
      </c>
      <c r="M232" s="74">
        <v>0.8571428571428571</v>
      </c>
      <c r="N232" s="74">
        <v>0.6</v>
      </c>
      <c r="O232" s="74">
        <v>0.94117647058823528</v>
      </c>
      <c r="P232" s="74">
        <v>0.8</v>
      </c>
      <c r="Q232" s="74">
        <v>0.95454545454545459</v>
      </c>
      <c r="R232" s="74">
        <v>0.8</v>
      </c>
      <c r="S232" s="74">
        <v>1</v>
      </c>
      <c r="T232" s="74">
        <v>1</v>
      </c>
      <c r="U232" s="74">
        <v>1</v>
      </c>
      <c r="V232" s="74">
        <v>0.98</v>
      </c>
      <c r="W232" s="52"/>
      <c r="X232" s="52"/>
      <c r="Y232" s="52"/>
    </row>
    <row r="233" spans="1:25" s="250" customFormat="1" hidden="1" x14ac:dyDescent="0.25">
      <c r="A233" s="57"/>
      <c r="B233" s="58" t="s">
        <v>17</v>
      </c>
      <c r="C233" s="74">
        <v>0.90909090909090906</v>
      </c>
      <c r="D233" s="74">
        <v>0.625</v>
      </c>
      <c r="E233" s="74">
        <v>1</v>
      </c>
      <c r="F233" s="74">
        <v>1</v>
      </c>
      <c r="G233" s="74">
        <v>0.9</v>
      </c>
      <c r="H233" s="74">
        <v>0.94148936170212771</v>
      </c>
      <c r="I233" s="74">
        <v>1</v>
      </c>
      <c r="J233" s="74">
        <v>1</v>
      </c>
      <c r="K233" s="74">
        <v>0.5</v>
      </c>
      <c r="L233" s="74">
        <v>0.7857142857142857</v>
      </c>
      <c r="M233" s="74">
        <v>0.90909090909090906</v>
      </c>
      <c r="N233" s="74">
        <v>1</v>
      </c>
      <c r="O233" s="74">
        <v>0.9285714285714286</v>
      </c>
      <c r="P233" s="74">
        <v>1</v>
      </c>
      <c r="Q233" s="74">
        <v>0.92</v>
      </c>
      <c r="R233" s="74">
        <v>1</v>
      </c>
      <c r="S233" s="74">
        <v>0.9</v>
      </c>
      <c r="T233" s="74">
        <v>1</v>
      </c>
      <c r="U233" s="74">
        <v>0.6</v>
      </c>
      <c r="V233" s="74">
        <v>1</v>
      </c>
      <c r="W233" s="52"/>
      <c r="X233" s="52"/>
      <c r="Y233" s="52"/>
    </row>
    <row r="234" spans="1:25" s="250" customFormat="1" hidden="1" x14ac:dyDescent="0.25">
      <c r="A234" s="57"/>
      <c r="B234" s="58" t="s">
        <v>18</v>
      </c>
      <c r="C234" s="74">
        <v>0.5</v>
      </c>
      <c r="D234" s="74">
        <v>1</v>
      </c>
      <c r="E234" s="74">
        <v>1</v>
      </c>
      <c r="F234" s="74">
        <v>0.6</v>
      </c>
      <c r="G234" s="74">
        <v>0.83333333333333337</v>
      </c>
      <c r="H234" s="74">
        <v>0.92268041237113407</v>
      </c>
      <c r="I234" s="74">
        <v>0.83333333333333337</v>
      </c>
      <c r="J234" s="74">
        <v>1</v>
      </c>
      <c r="K234" s="74">
        <v>0.9</v>
      </c>
      <c r="L234" s="74">
        <v>0.7857142857142857</v>
      </c>
      <c r="M234" s="74">
        <v>0.63636363636363635</v>
      </c>
      <c r="N234" s="74">
        <v>1</v>
      </c>
      <c r="O234" s="74">
        <v>0.7142857142857143</v>
      </c>
      <c r="P234" s="74">
        <v>1</v>
      </c>
      <c r="Q234" s="74">
        <v>0.96666666666666667</v>
      </c>
      <c r="R234" s="74">
        <v>0.90909090909090906</v>
      </c>
      <c r="S234" s="74">
        <v>0.875</v>
      </c>
      <c r="T234" s="74">
        <v>0.8</v>
      </c>
      <c r="U234" s="74">
        <v>1</v>
      </c>
      <c r="V234" s="74">
        <v>0.9821428571428571</v>
      </c>
      <c r="W234" s="52"/>
      <c r="X234" s="52"/>
      <c r="Y234" s="52"/>
    </row>
    <row r="235" spans="1:25" s="250" customFormat="1" hidden="1" x14ac:dyDescent="0.25">
      <c r="A235" s="62"/>
      <c r="B235" s="58" t="s">
        <v>19</v>
      </c>
      <c r="C235" s="74">
        <v>0.625</v>
      </c>
      <c r="D235" s="74">
        <v>0.77777777777777779</v>
      </c>
      <c r="E235" s="74"/>
      <c r="F235" s="74">
        <v>1</v>
      </c>
      <c r="G235" s="74">
        <v>0.92307692307692313</v>
      </c>
      <c r="H235" s="74">
        <v>0.92073170731707321</v>
      </c>
      <c r="I235" s="74">
        <v>0.8571428571428571</v>
      </c>
      <c r="J235" s="74">
        <v>1</v>
      </c>
      <c r="K235" s="74">
        <v>0.88888888888888884</v>
      </c>
      <c r="L235" s="74">
        <v>0.8</v>
      </c>
      <c r="M235" s="74">
        <v>1</v>
      </c>
      <c r="N235" s="74">
        <v>0.8</v>
      </c>
      <c r="O235" s="74">
        <v>1</v>
      </c>
      <c r="P235" s="74">
        <v>1</v>
      </c>
      <c r="Q235" s="74">
        <v>0.94736842105263153</v>
      </c>
      <c r="R235" s="74">
        <v>0.83333333333333337</v>
      </c>
      <c r="S235" s="74">
        <v>0.875</v>
      </c>
      <c r="T235" s="74">
        <v>0.83333333333333337</v>
      </c>
      <c r="U235" s="74">
        <v>0.66666666666666663</v>
      </c>
      <c r="V235" s="74">
        <v>0.97014925373134331</v>
      </c>
      <c r="W235" s="52"/>
      <c r="X235" s="52"/>
      <c r="Y235" s="52"/>
    </row>
    <row r="236" spans="1:25" s="250" customFormat="1" hidden="1" x14ac:dyDescent="0.25">
      <c r="A236" s="55"/>
      <c r="B236" s="58" t="s">
        <v>20</v>
      </c>
      <c r="C236" s="74">
        <v>1</v>
      </c>
      <c r="D236" s="74">
        <v>1</v>
      </c>
      <c r="E236" s="74">
        <v>1</v>
      </c>
      <c r="F236" s="74">
        <v>1</v>
      </c>
      <c r="G236" s="74">
        <v>0.83333333333333337</v>
      </c>
      <c r="H236" s="74">
        <v>0.9419354838709677</v>
      </c>
      <c r="I236" s="74">
        <v>1</v>
      </c>
      <c r="J236" s="74">
        <v>1</v>
      </c>
      <c r="K236" s="74">
        <v>0.75</v>
      </c>
      <c r="L236" s="74">
        <v>0.81818181818181823</v>
      </c>
      <c r="M236" s="74">
        <v>1</v>
      </c>
      <c r="N236" s="74">
        <v>1</v>
      </c>
      <c r="O236" s="74">
        <v>0.83333333333333337</v>
      </c>
      <c r="P236" s="74">
        <v>0.875</v>
      </c>
      <c r="Q236" s="74">
        <v>0.95238095238095233</v>
      </c>
      <c r="R236" s="74">
        <v>0.92307692307692313</v>
      </c>
      <c r="S236" s="74">
        <v>0.90909090909090906</v>
      </c>
      <c r="T236" s="74">
        <v>1</v>
      </c>
      <c r="U236" s="74">
        <v>1</v>
      </c>
      <c r="V236" s="74">
        <v>0.95454545454545459</v>
      </c>
      <c r="W236" s="52"/>
      <c r="X236" s="52"/>
      <c r="Y236" s="52"/>
    </row>
    <row r="237" spans="1:25" s="250" customFormat="1" hidden="1" x14ac:dyDescent="0.25">
      <c r="A237" s="55"/>
      <c r="B237" s="58" t="s">
        <v>21</v>
      </c>
      <c r="C237" s="74">
        <v>0.90909090909090906</v>
      </c>
      <c r="D237" s="74">
        <v>1</v>
      </c>
      <c r="E237" s="74">
        <v>0.75</v>
      </c>
      <c r="F237" s="74">
        <v>0.875</v>
      </c>
      <c r="G237" s="74">
        <v>0.95454545454545459</v>
      </c>
      <c r="H237" s="74">
        <v>0.93063583815028905</v>
      </c>
      <c r="I237" s="74">
        <v>0.66666666666666663</v>
      </c>
      <c r="J237" s="74">
        <v>1</v>
      </c>
      <c r="K237" s="74">
        <v>1</v>
      </c>
      <c r="L237" s="74">
        <v>0.66666666666666663</v>
      </c>
      <c r="M237" s="74">
        <v>0.83333333333333337</v>
      </c>
      <c r="N237" s="74">
        <v>1</v>
      </c>
      <c r="O237" s="74">
        <v>0.91666666666666663</v>
      </c>
      <c r="P237" s="74">
        <v>0.875</v>
      </c>
      <c r="Q237" s="74">
        <v>0.95833333333333337</v>
      </c>
      <c r="R237" s="74">
        <v>0.75</v>
      </c>
      <c r="S237" s="74">
        <v>0.7142857142857143</v>
      </c>
      <c r="T237" s="74">
        <v>1</v>
      </c>
      <c r="U237" s="74">
        <v>0.8</v>
      </c>
      <c r="V237" s="74">
        <v>0.97368421052631582</v>
      </c>
      <c r="W237" s="52"/>
      <c r="X237" s="52"/>
      <c r="Y237" s="52"/>
    </row>
    <row r="238" spans="1:25" s="250" customFormat="1" hidden="1" x14ac:dyDescent="0.25">
      <c r="A238" s="55"/>
      <c r="B238" s="58" t="s">
        <v>22</v>
      </c>
      <c r="C238" s="74">
        <v>1</v>
      </c>
      <c r="D238" s="74">
        <v>1</v>
      </c>
      <c r="E238" s="74">
        <v>1</v>
      </c>
      <c r="F238" s="74">
        <v>1</v>
      </c>
      <c r="G238" s="74">
        <v>0.82352941176470584</v>
      </c>
      <c r="H238" s="74">
        <v>0.92810457516339873</v>
      </c>
      <c r="I238" s="74">
        <v>0.8</v>
      </c>
      <c r="J238" s="74">
        <v>0.92307692307692313</v>
      </c>
      <c r="K238" s="74">
        <v>0.83333333333333337</v>
      </c>
      <c r="L238" s="74">
        <v>0.7857142857142857</v>
      </c>
      <c r="M238" s="74">
        <v>0.5</v>
      </c>
      <c r="N238" s="74">
        <v>1</v>
      </c>
      <c r="O238" s="74">
        <v>0.88888888888888884</v>
      </c>
      <c r="P238" s="74">
        <v>1</v>
      </c>
      <c r="Q238" s="74">
        <v>1</v>
      </c>
      <c r="R238" s="74">
        <v>1</v>
      </c>
      <c r="S238" s="74">
        <v>0.88888888888888884</v>
      </c>
      <c r="T238" s="74">
        <v>1</v>
      </c>
      <c r="U238" s="74">
        <v>0.8</v>
      </c>
      <c r="V238" s="74">
        <v>1</v>
      </c>
      <c r="W238" s="52"/>
      <c r="X238" s="52"/>
      <c r="Y238" s="52"/>
    </row>
    <row r="239" spans="1:25" s="250" customFormat="1" hidden="1" x14ac:dyDescent="0.25">
      <c r="A239" s="61"/>
      <c r="B239" s="60" t="s">
        <v>23</v>
      </c>
      <c r="C239" s="76">
        <v>1</v>
      </c>
      <c r="D239" s="76">
        <v>1</v>
      </c>
      <c r="E239" s="76">
        <v>1</v>
      </c>
      <c r="F239" s="76">
        <v>0</v>
      </c>
      <c r="G239" s="76">
        <v>0.94736842105263153</v>
      </c>
      <c r="H239" s="76">
        <v>0.94527363184079605</v>
      </c>
      <c r="I239" s="76">
        <v>0.7142857142857143</v>
      </c>
      <c r="J239" s="76">
        <v>1</v>
      </c>
      <c r="K239" s="76">
        <v>1</v>
      </c>
      <c r="L239" s="76">
        <v>0.77777777777777779</v>
      </c>
      <c r="M239" s="76">
        <v>0.8</v>
      </c>
      <c r="N239" s="76">
        <v>1</v>
      </c>
      <c r="O239" s="76">
        <v>0.9</v>
      </c>
      <c r="P239" s="76">
        <v>0.90909090909090906</v>
      </c>
      <c r="Q239" s="76">
        <v>1</v>
      </c>
      <c r="R239" s="76">
        <v>0.8571428571428571</v>
      </c>
      <c r="S239" s="76">
        <v>0.8</v>
      </c>
      <c r="T239" s="76">
        <v>0.9</v>
      </c>
      <c r="U239" s="76">
        <v>0.8</v>
      </c>
      <c r="V239" s="76">
        <v>1</v>
      </c>
      <c r="W239" s="52"/>
      <c r="X239" s="52"/>
      <c r="Y239" s="52"/>
    </row>
    <row r="240" spans="1:25" s="250" customFormat="1" x14ac:dyDescent="0.25">
      <c r="A240" s="63">
        <v>2020</v>
      </c>
      <c r="B240" s="58" t="s">
        <v>12</v>
      </c>
      <c r="C240" s="225">
        <v>1</v>
      </c>
      <c r="D240" s="225">
        <v>1</v>
      </c>
      <c r="E240" s="225">
        <v>1</v>
      </c>
      <c r="F240" s="225">
        <v>0.8</v>
      </c>
      <c r="G240" s="225">
        <v>0.9</v>
      </c>
      <c r="H240" s="225">
        <v>0.96174863387978138</v>
      </c>
      <c r="I240" s="225">
        <v>1</v>
      </c>
      <c r="J240" s="225">
        <v>1</v>
      </c>
      <c r="K240" s="225">
        <v>0.66666666666666663</v>
      </c>
      <c r="L240" s="225">
        <v>0.63636363636363635</v>
      </c>
      <c r="M240" s="225">
        <v>0.7142857142857143</v>
      </c>
      <c r="N240" s="225">
        <v>0.75</v>
      </c>
      <c r="O240" s="225">
        <v>0.90909090909090906</v>
      </c>
      <c r="P240" s="225">
        <v>0.7857142857142857</v>
      </c>
      <c r="Q240" s="225">
        <v>0.88888888888888884</v>
      </c>
      <c r="R240" s="74">
        <v>0.73333333333333328</v>
      </c>
      <c r="S240" s="74">
        <v>0.84615384615384615</v>
      </c>
      <c r="T240" s="74">
        <v>1</v>
      </c>
      <c r="U240" s="74">
        <v>1</v>
      </c>
      <c r="V240" s="74">
        <v>0.92682926829268297</v>
      </c>
      <c r="W240" s="52"/>
      <c r="X240" s="52"/>
      <c r="Y240" s="52"/>
    </row>
    <row r="241" spans="1:25" s="250" customFormat="1" x14ac:dyDescent="0.25">
      <c r="A241" s="55"/>
      <c r="B241" s="58" t="s">
        <v>13</v>
      </c>
      <c r="C241" s="225">
        <v>1</v>
      </c>
      <c r="D241" s="225">
        <v>1</v>
      </c>
      <c r="E241" s="225">
        <v>1</v>
      </c>
      <c r="F241" s="225">
        <v>1</v>
      </c>
      <c r="G241" s="225">
        <v>0.8571428571428571</v>
      </c>
      <c r="H241" s="225">
        <v>0.88961038961038963</v>
      </c>
      <c r="I241" s="225">
        <v>0.66666666666666663</v>
      </c>
      <c r="J241" s="225">
        <v>1</v>
      </c>
      <c r="K241" s="225">
        <v>1</v>
      </c>
      <c r="L241" s="225">
        <v>0.66666666666666663</v>
      </c>
      <c r="M241" s="225">
        <v>0.77777777777777779</v>
      </c>
      <c r="N241" s="225">
        <v>1</v>
      </c>
      <c r="O241" s="225">
        <v>0.78947368421052633</v>
      </c>
      <c r="P241" s="225">
        <v>0.875</v>
      </c>
      <c r="Q241" s="225">
        <v>0.87878787878787878</v>
      </c>
      <c r="R241" s="74">
        <v>0.83333333333333337</v>
      </c>
      <c r="S241" s="74">
        <v>0.92307692307692313</v>
      </c>
      <c r="T241" s="74">
        <v>0.77777777777777779</v>
      </c>
      <c r="U241" s="74">
        <v>1</v>
      </c>
      <c r="V241" s="74">
        <v>1</v>
      </c>
      <c r="W241" s="52"/>
      <c r="X241" s="52"/>
      <c r="Y241" s="52"/>
    </row>
    <row r="242" spans="1:25" s="250" customFormat="1" x14ac:dyDescent="0.25">
      <c r="A242" s="55"/>
      <c r="B242" s="58" t="s">
        <v>14</v>
      </c>
      <c r="C242" s="225">
        <v>0.875</v>
      </c>
      <c r="D242" s="225">
        <v>1</v>
      </c>
      <c r="E242" s="225">
        <v>1</v>
      </c>
      <c r="F242" s="225">
        <v>1</v>
      </c>
      <c r="G242" s="225">
        <v>0.9375</v>
      </c>
      <c r="H242" s="225">
        <v>0.97435897435897434</v>
      </c>
      <c r="I242" s="225">
        <v>0.66666666666666663</v>
      </c>
      <c r="J242" s="225">
        <v>1</v>
      </c>
      <c r="K242" s="225">
        <v>1</v>
      </c>
      <c r="L242" s="225">
        <v>1</v>
      </c>
      <c r="M242" s="225">
        <v>1</v>
      </c>
      <c r="N242" s="225">
        <v>0.75</v>
      </c>
      <c r="O242" s="225">
        <v>0.92307692307692313</v>
      </c>
      <c r="P242" s="225">
        <v>0.90909090909090906</v>
      </c>
      <c r="Q242" s="225">
        <v>0.97222222222222221</v>
      </c>
      <c r="R242" s="74">
        <v>0.8</v>
      </c>
      <c r="S242" s="74">
        <v>1</v>
      </c>
      <c r="T242" s="74">
        <v>0.66666666666666663</v>
      </c>
      <c r="U242" s="74">
        <v>1</v>
      </c>
      <c r="V242" s="74">
        <v>0.92307692307692313</v>
      </c>
      <c r="W242" s="52"/>
      <c r="X242" s="52"/>
      <c r="Y242" s="52"/>
    </row>
    <row r="243" spans="1:25" s="250" customFormat="1" x14ac:dyDescent="0.25">
      <c r="A243" s="55"/>
      <c r="B243" s="58" t="s">
        <v>15</v>
      </c>
      <c r="C243" s="224">
        <v>1</v>
      </c>
      <c r="D243" s="224">
        <v>1</v>
      </c>
      <c r="E243" s="224">
        <v>1</v>
      </c>
      <c r="F243" s="224">
        <v>1</v>
      </c>
      <c r="G243" s="224">
        <v>1</v>
      </c>
      <c r="H243" s="224">
        <v>0.92982456140350878</v>
      </c>
      <c r="I243" s="224">
        <v>1</v>
      </c>
      <c r="J243" s="224">
        <v>1</v>
      </c>
      <c r="K243" s="224">
        <v>1</v>
      </c>
      <c r="L243" s="224">
        <v>0.75</v>
      </c>
      <c r="M243" s="224">
        <v>0.8571428571428571</v>
      </c>
      <c r="N243" s="224">
        <v>1</v>
      </c>
      <c r="O243" s="224">
        <v>1</v>
      </c>
      <c r="P243" s="224">
        <v>1</v>
      </c>
      <c r="Q243" s="224">
        <v>0.93333333333333335</v>
      </c>
      <c r="R243" s="74">
        <v>0.88888888888888884</v>
      </c>
      <c r="S243" s="74">
        <v>1</v>
      </c>
      <c r="T243" s="74">
        <v>1</v>
      </c>
      <c r="U243" s="74">
        <v>1</v>
      </c>
      <c r="V243" s="74">
        <v>0.96666666666666667</v>
      </c>
      <c r="W243" s="52"/>
      <c r="X243" s="52"/>
      <c r="Y243" s="52"/>
    </row>
    <row r="244" spans="1:25" s="250" customFormat="1" x14ac:dyDescent="0.25">
      <c r="A244" s="55"/>
      <c r="B244" s="58" t="s">
        <v>16</v>
      </c>
      <c r="C244" s="225">
        <v>0.75</v>
      </c>
      <c r="D244" s="225">
        <v>1</v>
      </c>
      <c r="E244" s="225">
        <v>1</v>
      </c>
      <c r="F244" s="225">
        <v>1</v>
      </c>
      <c r="G244" s="225">
        <v>0.8571428571428571</v>
      </c>
      <c r="H244" s="225">
        <v>0.92307692307692313</v>
      </c>
      <c r="I244" s="225">
        <v>0.7142857142857143</v>
      </c>
      <c r="J244" s="225">
        <v>1</v>
      </c>
      <c r="K244" s="225">
        <v>1</v>
      </c>
      <c r="L244" s="225">
        <v>1</v>
      </c>
      <c r="M244" s="225">
        <v>0.90909090909090906</v>
      </c>
      <c r="N244" s="225">
        <v>1</v>
      </c>
      <c r="O244" s="225">
        <v>1</v>
      </c>
      <c r="P244" s="225">
        <v>0.66666666666666663</v>
      </c>
      <c r="Q244" s="225">
        <v>0.9642857142857143</v>
      </c>
      <c r="R244" s="74">
        <v>1</v>
      </c>
      <c r="S244" s="74">
        <v>0.88888888888888884</v>
      </c>
      <c r="T244" s="74">
        <v>0.83333333333333337</v>
      </c>
      <c r="U244" s="74">
        <v>0.7142857142857143</v>
      </c>
      <c r="V244" s="74">
        <v>0.88888888888888884</v>
      </c>
      <c r="W244" s="52"/>
      <c r="X244" s="52"/>
      <c r="Y244" s="52"/>
    </row>
    <row r="245" spans="1:25" s="250" customFormat="1" x14ac:dyDescent="0.25">
      <c r="A245" s="55"/>
      <c r="B245" s="58" t="s">
        <v>17</v>
      </c>
      <c r="C245" s="225">
        <v>1</v>
      </c>
      <c r="D245" s="225">
        <v>0.66666666666666663</v>
      </c>
      <c r="E245" s="225">
        <v>0.875</v>
      </c>
      <c r="F245" s="225">
        <v>1</v>
      </c>
      <c r="G245" s="225">
        <v>0.8571428571428571</v>
      </c>
      <c r="H245" s="225">
        <v>0.95121951219512191</v>
      </c>
      <c r="I245" s="225">
        <v>0.8571428571428571</v>
      </c>
      <c r="J245" s="225">
        <v>1</v>
      </c>
      <c r="K245" s="225">
        <v>1</v>
      </c>
      <c r="L245" s="225">
        <v>1</v>
      </c>
      <c r="M245" s="225">
        <v>0.875</v>
      </c>
      <c r="N245" s="225">
        <v>1</v>
      </c>
      <c r="O245" s="225">
        <v>1</v>
      </c>
      <c r="P245" s="225">
        <v>1</v>
      </c>
      <c r="Q245" s="225">
        <v>1</v>
      </c>
      <c r="R245" s="74">
        <v>1</v>
      </c>
      <c r="S245" s="74">
        <v>1</v>
      </c>
      <c r="T245" s="74">
        <v>1</v>
      </c>
      <c r="U245" s="74">
        <v>0.66666666666666663</v>
      </c>
      <c r="V245" s="74">
        <v>0.94594594594594594</v>
      </c>
      <c r="W245" s="52"/>
      <c r="X245" s="52"/>
      <c r="Y245" s="52"/>
    </row>
    <row r="246" spans="1:25" s="250" customFormat="1" x14ac:dyDescent="0.25">
      <c r="A246" s="55"/>
      <c r="B246" s="58" t="s">
        <v>18</v>
      </c>
      <c r="C246" s="225">
        <v>1</v>
      </c>
      <c r="D246" s="225">
        <v>1</v>
      </c>
      <c r="E246" s="225">
        <v>1</v>
      </c>
      <c r="F246" s="225">
        <v>0.75</v>
      </c>
      <c r="G246" s="225">
        <v>0.875</v>
      </c>
      <c r="H246" s="225">
        <v>0.95604395604395609</v>
      </c>
      <c r="I246" s="225">
        <v>1</v>
      </c>
      <c r="J246" s="225">
        <v>0.875</v>
      </c>
      <c r="K246" s="225">
        <v>0.7</v>
      </c>
      <c r="L246" s="225">
        <v>0.75</v>
      </c>
      <c r="M246" s="225">
        <v>0.9</v>
      </c>
      <c r="N246" s="225">
        <v>0.83333333333333337</v>
      </c>
      <c r="O246" s="225">
        <v>1</v>
      </c>
      <c r="P246" s="225">
        <v>1</v>
      </c>
      <c r="Q246" s="225">
        <v>0.91428571428571426</v>
      </c>
      <c r="R246" s="74">
        <v>1</v>
      </c>
      <c r="S246" s="74">
        <v>0.9</v>
      </c>
      <c r="T246" s="74">
        <v>1</v>
      </c>
      <c r="U246" s="74">
        <v>0.7142857142857143</v>
      </c>
      <c r="V246" s="74">
        <v>0.97142857142857142</v>
      </c>
      <c r="W246" s="52"/>
      <c r="X246" s="52"/>
      <c r="Y246" s="52"/>
    </row>
    <row r="247" spans="1:25" s="250" customFormat="1" x14ac:dyDescent="0.25">
      <c r="A247" s="55"/>
      <c r="B247" s="58" t="s">
        <v>19</v>
      </c>
      <c r="C247" s="225">
        <v>0.8</v>
      </c>
      <c r="D247" s="225">
        <v>0.77777777777777779</v>
      </c>
      <c r="E247" s="225">
        <v>0.8</v>
      </c>
      <c r="F247" s="225">
        <v>0.5</v>
      </c>
      <c r="G247" s="225">
        <v>0.8571428571428571</v>
      </c>
      <c r="H247" s="225">
        <v>0.92261904761904767</v>
      </c>
      <c r="I247" s="225">
        <v>0.66666666666666663</v>
      </c>
      <c r="J247" s="225">
        <v>1</v>
      </c>
      <c r="K247" s="225">
        <v>0.7142857142857143</v>
      </c>
      <c r="L247" s="225">
        <v>0.83333333333333337</v>
      </c>
      <c r="M247" s="225">
        <v>0.72727272727272729</v>
      </c>
      <c r="N247" s="225">
        <v>0.75</v>
      </c>
      <c r="O247" s="225">
        <v>0.90909090909090906</v>
      </c>
      <c r="P247" s="225">
        <v>0.90909090909090906</v>
      </c>
      <c r="Q247" s="225">
        <v>0.95454545454545459</v>
      </c>
      <c r="R247" s="74">
        <v>1</v>
      </c>
      <c r="S247" s="74">
        <v>0.83333333333333337</v>
      </c>
      <c r="T247" s="74">
        <v>1</v>
      </c>
      <c r="U247" s="74">
        <v>1</v>
      </c>
      <c r="V247" s="74">
        <v>0.95</v>
      </c>
      <c r="W247" s="52"/>
      <c r="X247" s="52"/>
      <c r="Y247" s="52"/>
    </row>
    <row r="248" spans="1:25" s="250" customFormat="1" x14ac:dyDescent="0.25">
      <c r="A248" s="55"/>
      <c r="B248" s="58" t="s">
        <v>20</v>
      </c>
      <c r="C248" s="225">
        <v>1</v>
      </c>
      <c r="D248" s="225">
        <v>0.7857142857142857</v>
      </c>
      <c r="E248" s="225">
        <v>1</v>
      </c>
      <c r="F248" s="225">
        <v>1</v>
      </c>
      <c r="G248" s="225">
        <v>0.84615384615384615</v>
      </c>
      <c r="H248" s="225">
        <v>0.95628415300546443</v>
      </c>
      <c r="I248" s="225">
        <v>1</v>
      </c>
      <c r="J248" s="225">
        <v>0.9375</v>
      </c>
      <c r="K248" s="225">
        <v>0.66666666666666663</v>
      </c>
      <c r="L248" s="225">
        <v>0.8571428571428571</v>
      </c>
      <c r="M248" s="225">
        <v>0.58333333333333337</v>
      </c>
      <c r="N248" s="225">
        <v>1</v>
      </c>
      <c r="O248" s="225">
        <v>0.9</v>
      </c>
      <c r="P248" s="225">
        <v>1</v>
      </c>
      <c r="Q248" s="225">
        <v>0.94736842105263153</v>
      </c>
      <c r="R248" s="74">
        <v>0.77777777777777779</v>
      </c>
      <c r="S248" s="74">
        <v>0.875</v>
      </c>
      <c r="T248" s="74">
        <v>1</v>
      </c>
      <c r="U248" s="74">
        <v>0.8571428571428571</v>
      </c>
      <c r="V248" s="74">
        <v>0.97916666666666663</v>
      </c>
      <c r="W248" s="52"/>
      <c r="X248" s="52"/>
      <c r="Y248" s="52"/>
    </row>
    <row r="249" spans="1:25" s="250" customFormat="1" x14ac:dyDescent="0.25">
      <c r="A249" s="55"/>
      <c r="B249" s="58" t="s">
        <v>21</v>
      </c>
      <c r="C249" s="225">
        <v>1</v>
      </c>
      <c r="D249" s="225">
        <v>0.92307692307692313</v>
      </c>
      <c r="E249" s="225">
        <v>1</v>
      </c>
      <c r="F249" s="225">
        <v>1</v>
      </c>
      <c r="G249" s="225">
        <v>0.86956521739130432</v>
      </c>
      <c r="H249" s="225">
        <v>0.95081967213114749</v>
      </c>
      <c r="I249" s="225">
        <v>1</v>
      </c>
      <c r="J249" s="225">
        <v>1</v>
      </c>
      <c r="K249" s="225">
        <v>1</v>
      </c>
      <c r="L249" s="225">
        <v>0.78947368421052633</v>
      </c>
      <c r="M249" s="225">
        <v>0.77777777777777779</v>
      </c>
      <c r="N249" s="225">
        <v>0.33333333333333331</v>
      </c>
      <c r="O249" s="225">
        <v>0.8571428571428571</v>
      </c>
      <c r="P249" s="225">
        <v>1</v>
      </c>
      <c r="Q249" s="225">
        <v>1</v>
      </c>
      <c r="R249" s="74">
        <v>0.84615384615384615</v>
      </c>
      <c r="S249" s="74">
        <v>0.88888888888888884</v>
      </c>
      <c r="T249" s="74">
        <v>0.66666666666666663</v>
      </c>
      <c r="U249" s="74">
        <v>1</v>
      </c>
      <c r="V249" s="74">
        <v>1</v>
      </c>
      <c r="W249" s="52"/>
      <c r="X249" s="52"/>
      <c r="Y249" s="52"/>
    </row>
    <row r="250" spans="1:25" s="250" customFormat="1" x14ac:dyDescent="0.25">
      <c r="A250" s="55"/>
      <c r="B250" s="58" t="s">
        <v>22</v>
      </c>
      <c r="C250" s="225">
        <v>0.875</v>
      </c>
      <c r="D250" s="225">
        <v>1</v>
      </c>
      <c r="E250" s="225">
        <v>0.75</v>
      </c>
      <c r="F250" s="225">
        <v>0.5</v>
      </c>
      <c r="G250" s="225">
        <v>0.72727272727272729</v>
      </c>
      <c r="H250" s="225">
        <v>0.98275862068965514</v>
      </c>
      <c r="I250" s="225">
        <v>1</v>
      </c>
      <c r="J250" s="225">
        <v>1</v>
      </c>
      <c r="K250" s="225">
        <v>0.66666666666666663</v>
      </c>
      <c r="L250" s="225">
        <v>0.81818181818181823</v>
      </c>
      <c r="M250" s="225">
        <v>1</v>
      </c>
      <c r="N250" s="225">
        <v>0</v>
      </c>
      <c r="O250" s="225">
        <v>0.875</v>
      </c>
      <c r="P250" s="225">
        <v>1</v>
      </c>
      <c r="Q250" s="225">
        <v>1</v>
      </c>
      <c r="R250" s="74">
        <v>1</v>
      </c>
      <c r="S250" s="74">
        <v>1</v>
      </c>
      <c r="T250" s="74">
        <v>0.83333333333333337</v>
      </c>
      <c r="U250" s="74">
        <v>0.8</v>
      </c>
      <c r="V250" s="74">
        <v>0.96296296296296291</v>
      </c>
      <c r="W250" s="52"/>
      <c r="X250" s="52"/>
      <c r="Y250" s="52"/>
    </row>
    <row r="251" spans="1:25" s="250" customFormat="1" x14ac:dyDescent="0.25">
      <c r="A251" s="61"/>
      <c r="B251" s="60" t="s">
        <v>23</v>
      </c>
      <c r="C251" s="76">
        <v>0.75</v>
      </c>
      <c r="D251" s="76">
        <v>0.8571428571428571</v>
      </c>
      <c r="E251" s="76">
        <v>1</v>
      </c>
      <c r="F251" s="76">
        <v>1</v>
      </c>
      <c r="G251" s="76">
        <v>0.9</v>
      </c>
      <c r="H251" s="76">
        <v>0.97237569060773477</v>
      </c>
      <c r="I251" s="76">
        <v>0.4</v>
      </c>
      <c r="J251" s="76">
        <v>1</v>
      </c>
      <c r="K251" s="76">
        <v>0.83333333333333337</v>
      </c>
      <c r="L251" s="76">
        <v>0.84615384615384615</v>
      </c>
      <c r="M251" s="76">
        <v>0.8</v>
      </c>
      <c r="N251" s="76">
        <v>1</v>
      </c>
      <c r="O251" s="76">
        <v>1</v>
      </c>
      <c r="P251" s="76">
        <v>0.5714285714285714</v>
      </c>
      <c r="Q251" s="76">
        <v>0.94736842105263153</v>
      </c>
      <c r="R251" s="76">
        <v>1</v>
      </c>
      <c r="S251" s="76">
        <v>1</v>
      </c>
      <c r="T251" s="76">
        <v>0.83333333333333337</v>
      </c>
      <c r="U251" s="76">
        <v>0</v>
      </c>
      <c r="V251" s="76">
        <v>0.95652173913043481</v>
      </c>
      <c r="W251" s="52"/>
      <c r="X251" s="52"/>
      <c r="Y251" s="52"/>
    </row>
    <row r="252" spans="1:25" s="256" customFormat="1" x14ac:dyDescent="0.25">
      <c r="A252" s="63">
        <v>2021</v>
      </c>
      <c r="B252" s="58" t="s">
        <v>12</v>
      </c>
      <c r="C252" s="225">
        <v>1</v>
      </c>
      <c r="D252" s="225">
        <v>1</v>
      </c>
      <c r="E252" s="225">
        <v>1</v>
      </c>
      <c r="F252" s="225">
        <v>0.6</v>
      </c>
      <c r="G252" s="225">
        <v>0.73684210526315785</v>
      </c>
      <c r="H252" s="225">
        <v>0.96341463414634143</v>
      </c>
      <c r="I252" s="225">
        <v>0.88888888888888884</v>
      </c>
      <c r="J252" s="225">
        <v>1</v>
      </c>
      <c r="K252" s="225">
        <v>0.7142857142857143</v>
      </c>
      <c r="L252" s="225">
        <v>1</v>
      </c>
      <c r="M252" s="225">
        <v>0.8</v>
      </c>
      <c r="N252" s="225">
        <v>1</v>
      </c>
      <c r="O252" s="225">
        <v>0.84615384615384615</v>
      </c>
      <c r="P252" s="225">
        <v>0.75</v>
      </c>
      <c r="Q252" s="225">
        <v>0.91304347826086951</v>
      </c>
      <c r="R252" s="74">
        <v>1</v>
      </c>
      <c r="S252" s="74">
        <v>0.9</v>
      </c>
      <c r="T252" s="74">
        <v>0.5</v>
      </c>
      <c r="U252" s="74">
        <v>1</v>
      </c>
      <c r="V252" s="74">
        <v>1</v>
      </c>
      <c r="W252" s="52"/>
      <c r="X252" s="52"/>
      <c r="Y252" s="52"/>
    </row>
    <row r="253" spans="1:25" s="256" customFormat="1" x14ac:dyDescent="0.25">
      <c r="A253" s="55"/>
      <c r="B253" s="58" t="s">
        <v>13</v>
      </c>
      <c r="C253" s="225">
        <v>0.83333333333333337</v>
      </c>
      <c r="D253" s="225">
        <v>0.83333333333333337</v>
      </c>
      <c r="E253" s="225">
        <v>1</v>
      </c>
      <c r="F253" s="225">
        <v>1</v>
      </c>
      <c r="G253" s="225">
        <v>0.90909090909090906</v>
      </c>
      <c r="H253" s="225">
        <v>0.91082802547770703</v>
      </c>
      <c r="I253" s="225">
        <v>1</v>
      </c>
      <c r="J253" s="225">
        <v>0.88888888888888884</v>
      </c>
      <c r="K253" s="225">
        <v>0.8</v>
      </c>
      <c r="L253" s="225">
        <v>0.88888888888888884</v>
      </c>
      <c r="M253" s="225">
        <v>0.88888888888888884</v>
      </c>
      <c r="N253" s="225">
        <v>1</v>
      </c>
      <c r="O253" s="225">
        <v>0.88888888888888884</v>
      </c>
      <c r="P253" s="225">
        <v>0.84615384615384615</v>
      </c>
      <c r="Q253" s="225">
        <v>1</v>
      </c>
      <c r="R253" s="74">
        <v>0.5</v>
      </c>
      <c r="S253" s="74">
        <v>0.83333333333333337</v>
      </c>
      <c r="T253" s="74">
        <v>1</v>
      </c>
      <c r="U253" s="74">
        <v>1</v>
      </c>
      <c r="V253" s="74">
        <v>1</v>
      </c>
      <c r="W253" s="52"/>
      <c r="X253" s="52"/>
      <c r="Y253" s="52"/>
    </row>
    <row r="254" spans="1:25" s="256" customFormat="1" x14ac:dyDescent="0.25">
      <c r="A254" s="55"/>
      <c r="B254" s="58" t="s">
        <v>14</v>
      </c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74"/>
      <c r="S254" s="74"/>
      <c r="T254" s="74"/>
      <c r="U254" s="74"/>
      <c r="V254" s="74"/>
      <c r="W254" s="52"/>
      <c r="X254" s="52"/>
      <c r="Y254" s="52"/>
    </row>
    <row r="255" spans="1:25" s="256" customFormat="1" x14ac:dyDescent="0.25">
      <c r="A255" s="55"/>
      <c r="B255" s="58" t="s">
        <v>15</v>
      </c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74"/>
      <c r="S255" s="74"/>
      <c r="T255" s="74"/>
      <c r="U255" s="74"/>
      <c r="V255" s="74"/>
      <c r="W255" s="52"/>
      <c r="X255" s="52"/>
      <c r="Y255" s="52"/>
    </row>
    <row r="256" spans="1:25" s="256" customFormat="1" x14ac:dyDescent="0.25">
      <c r="A256" s="55"/>
      <c r="B256" s="58" t="s">
        <v>16</v>
      </c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74"/>
      <c r="S256" s="74"/>
      <c r="T256" s="74"/>
      <c r="U256" s="74"/>
      <c r="V256" s="74"/>
      <c r="W256" s="52"/>
      <c r="X256" s="52"/>
      <c r="Y256" s="52"/>
    </row>
    <row r="257" spans="1:25" s="256" customFormat="1" x14ac:dyDescent="0.25">
      <c r="A257" s="55"/>
      <c r="B257" s="58" t="s">
        <v>17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74"/>
      <c r="S257" s="74"/>
      <c r="T257" s="74"/>
      <c r="U257" s="74"/>
      <c r="V257" s="74"/>
      <c r="W257" s="52"/>
      <c r="X257" s="52"/>
      <c r="Y257" s="52"/>
    </row>
    <row r="258" spans="1:25" s="256" customFormat="1" x14ac:dyDescent="0.25">
      <c r="A258" s="55"/>
      <c r="B258" s="58" t="s">
        <v>18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74"/>
      <c r="S258" s="74"/>
      <c r="T258" s="74"/>
      <c r="U258" s="74"/>
      <c r="V258" s="74"/>
      <c r="W258" s="52"/>
      <c r="X258" s="52"/>
      <c r="Y258" s="52"/>
    </row>
    <row r="259" spans="1:25" s="256" customFormat="1" x14ac:dyDescent="0.25">
      <c r="A259" s="55"/>
      <c r="B259" s="58" t="s">
        <v>19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74"/>
      <c r="S259" s="74"/>
      <c r="T259" s="74"/>
      <c r="U259" s="74"/>
      <c r="V259" s="74"/>
      <c r="W259" s="52"/>
      <c r="X259" s="52"/>
      <c r="Y259" s="52"/>
    </row>
    <row r="260" spans="1:25" s="256" customFormat="1" x14ac:dyDescent="0.25">
      <c r="A260" s="55"/>
      <c r="B260" s="58" t="s">
        <v>20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74"/>
      <c r="S260" s="74"/>
      <c r="T260" s="74"/>
      <c r="U260" s="74"/>
      <c r="V260" s="74"/>
      <c r="W260" s="52"/>
      <c r="X260" s="52"/>
      <c r="Y260" s="52"/>
    </row>
    <row r="261" spans="1:25" s="256" customFormat="1" x14ac:dyDescent="0.25">
      <c r="A261" s="55"/>
      <c r="B261" s="58" t="s">
        <v>21</v>
      </c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74"/>
      <c r="S261" s="74"/>
      <c r="T261" s="74"/>
      <c r="U261" s="74"/>
      <c r="V261" s="74"/>
      <c r="W261" s="52"/>
      <c r="X261" s="52"/>
      <c r="Y261" s="52"/>
    </row>
    <row r="262" spans="1:25" s="256" customFormat="1" x14ac:dyDescent="0.25">
      <c r="A262" s="55"/>
      <c r="B262" s="58" t="s">
        <v>22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74"/>
      <c r="S262" s="74"/>
      <c r="T262" s="74"/>
      <c r="U262" s="74"/>
      <c r="V262" s="74"/>
      <c r="W262" s="52"/>
      <c r="X262" s="52"/>
      <c r="Y262" s="52"/>
    </row>
    <row r="263" spans="1:25" s="256" customFormat="1" x14ac:dyDescent="0.25">
      <c r="A263" s="55"/>
      <c r="B263" s="58" t="s">
        <v>23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74"/>
      <c r="S263" s="74"/>
      <c r="T263" s="74"/>
      <c r="U263" s="74"/>
      <c r="V263" s="74"/>
      <c r="W263" s="52"/>
      <c r="X263" s="52"/>
      <c r="Y263" s="52"/>
    </row>
    <row r="264" spans="1:25" s="250" customFormat="1" ht="30" customHeight="1" x14ac:dyDescent="0.25">
      <c r="A264" s="64" t="s">
        <v>125</v>
      </c>
      <c r="B264" s="65" t="s">
        <v>124</v>
      </c>
      <c r="C264" s="81">
        <v>0.92500000000000004</v>
      </c>
      <c r="D264" s="81">
        <v>0.81967213114754101</v>
      </c>
      <c r="E264" s="81">
        <v>0.78787878787878785</v>
      </c>
      <c r="F264" s="81">
        <v>0.81132075471698117</v>
      </c>
      <c r="G264" s="81">
        <v>0.91111111111111109</v>
      </c>
      <c r="H264" s="81">
        <v>0.95744680851063835</v>
      </c>
      <c r="I264" s="81">
        <v>0.93333333333333335</v>
      </c>
      <c r="J264" s="81">
        <v>0.96685082872928174</v>
      </c>
      <c r="K264" s="81">
        <v>0.65656565656565657</v>
      </c>
      <c r="L264" s="81">
        <v>0.75641025641025639</v>
      </c>
      <c r="M264" s="81">
        <v>0.91095890410958902</v>
      </c>
      <c r="N264" s="81">
        <v>0.7528089887640449</v>
      </c>
      <c r="O264" s="81">
        <v>0.90243902439024393</v>
      </c>
      <c r="P264" s="81">
        <v>0.91304347826086951</v>
      </c>
      <c r="Q264" s="81">
        <v>0.94214876033057848</v>
      </c>
      <c r="R264" s="81">
        <v>0.93877551020408168</v>
      </c>
      <c r="S264" s="81">
        <v>0.88617886178861793</v>
      </c>
      <c r="T264" s="81">
        <v>0.89473684210526316</v>
      </c>
      <c r="U264" s="81">
        <v>0.97222222222222221</v>
      </c>
      <c r="V264" s="81">
        <v>0.973314606741573</v>
      </c>
      <c r="W264" s="52"/>
      <c r="X264" s="52"/>
      <c r="Y264" s="52"/>
    </row>
    <row r="265" spans="1:25" s="250" customFormat="1" ht="30" customHeight="1" x14ac:dyDescent="0.25">
      <c r="A265" s="55"/>
      <c r="B265" s="55" t="s">
        <v>48</v>
      </c>
      <c r="C265" s="83">
        <v>0.91489361702127658</v>
      </c>
      <c r="D265" s="83">
        <v>0.94117647058823528</v>
      </c>
      <c r="E265" s="83">
        <v>0.94594594594594594</v>
      </c>
      <c r="F265" s="83">
        <v>0.84615384615384615</v>
      </c>
      <c r="G265" s="83">
        <v>0.88262910798122063</v>
      </c>
      <c r="H265" s="83">
        <v>0.94869706840390877</v>
      </c>
      <c r="I265" s="83">
        <v>0.88888888888888884</v>
      </c>
      <c r="J265" s="83">
        <v>0.96273291925465843</v>
      </c>
      <c r="K265" s="83">
        <v>0.87234042553191493</v>
      </c>
      <c r="L265" s="83">
        <v>0.79104477611940294</v>
      </c>
      <c r="M265" s="83">
        <v>0.89814814814814814</v>
      </c>
      <c r="N265" s="83">
        <v>0.93023255813953487</v>
      </c>
      <c r="O265" s="83">
        <v>0.86802030456852797</v>
      </c>
      <c r="P265" s="83">
        <v>0.93103448275862066</v>
      </c>
      <c r="Q265" s="83">
        <v>0.9513513513513514</v>
      </c>
      <c r="R265" s="83">
        <v>0.93197278911564629</v>
      </c>
      <c r="S265" s="83">
        <v>0.86805555555555558</v>
      </c>
      <c r="T265" s="83">
        <v>0.91150442477876104</v>
      </c>
      <c r="U265" s="83">
        <v>0.94029850746268662</v>
      </c>
      <c r="V265" s="83">
        <v>0.95744680851063835</v>
      </c>
      <c r="W265" s="52"/>
      <c r="X265" s="52"/>
      <c r="Y265" s="52"/>
    </row>
    <row r="266" spans="1:25" s="250" customFormat="1" ht="31.5" x14ac:dyDescent="0.25">
      <c r="A266" s="55"/>
      <c r="B266" s="55" t="s">
        <v>200</v>
      </c>
      <c r="C266" s="83">
        <v>0.91208791208791207</v>
      </c>
      <c r="D266" s="83">
        <v>0.9494949494949495</v>
      </c>
      <c r="E266" s="83">
        <v>0.97916666666666663</v>
      </c>
      <c r="F266" s="83">
        <v>0.81395348837209303</v>
      </c>
      <c r="G266" s="83">
        <v>0.91017964071856283</v>
      </c>
      <c r="H266" s="83">
        <v>0.93562874251497008</v>
      </c>
      <c r="I266" s="83">
        <v>0.84285714285714286</v>
      </c>
      <c r="J266" s="83">
        <v>0.99285714285714288</v>
      </c>
      <c r="K266" s="83">
        <v>0.88</v>
      </c>
      <c r="L266" s="83">
        <v>0.77099236641221369</v>
      </c>
      <c r="M266" s="83">
        <v>0.81176470588235294</v>
      </c>
      <c r="N266" s="83">
        <v>0.9</v>
      </c>
      <c r="O266" s="83">
        <v>0.88144329896907214</v>
      </c>
      <c r="P266" s="83">
        <v>0.8990825688073395</v>
      </c>
      <c r="Q266" s="83">
        <v>0.94719471947194722</v>
      </c>
      <c r="R266" s="83">
        <v>0.84677419354838712</v>
      </c>
      <c r="S266" s="83">
        <v>0.89430894308943087</v>
      </c>
      <c r="T266" s="83">
        <v>0.93258426966292129</v>
      </c>
      <c r="U266" s="83">
        <v>0.86</v>
      </c>
      <c r="V266" s="83">
        <v>0.97610294117647056</v>
      </c>
      <c r="W266" s="52"/>
      <c r="X266" s="52"/>
      <c r="Y266" s="52"/>
    </row>
    <row r="267" spans="1:25" s="250" customFormat="1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  <c r="S267" s="56"/>
      <c r="T267" s="56"/>
      <c r="U267" s="56"/>
      <c r="V267" s="56"/>
      <c r="W267" s="52"/>
      <c r="X267" s="52"/>
      <c r="Y267" s="52"/>
    </row>
    <row r="268" spans="1:25" s="250" customFormat="1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50" customFormat="1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50" customFormat="1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50" customFormat="1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50" customFormat="1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50" customFormat="1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50" customForma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50" customFormat="1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50" customFormat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50" customFormat="1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50" customFormat="1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50" customFormat="1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50" customFormat="1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50" customFormat="1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50" customFormat="1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50" customFormat="1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50" customFormat="1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50" customFormat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50" customFormat="1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50" customFormat="1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50" customFormat="1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50" customFormat="1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50" customFormat="1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50" customFormat="1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50" customFormat="1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50" customFormat="1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50" customFormat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50" customForma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50" customFormat="1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50" customFormat="1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50" customFormat="1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50" customFormat="1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50" customFormat="1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50" customFormat="1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50" customFormat="1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50" customFormat="1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50" customFormat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50" customFormat="1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50" customFormat="1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50" customFormat="1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50" customFormat="1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50" customFormat="1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50" customFormat="1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50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50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50" customFormat="1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50" customFormat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50" customFormat="1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50" customFormat="1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50" customFormat="1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50" customFormat="1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50" customFormat="1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50" customFormat="1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50" customFormat="1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50" customFormat="1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50" customFormat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50" customFormat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50" customFormat="1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50" customFormat="1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50" customFormat="1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50" customFormat="1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50" customFormat="1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50" customFormat="1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50" customFormat="1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50" customFormat="1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50" customFormat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50" customFormat="1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50" customFormat="1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50" customFormat="1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50" customFormat="1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50" customFormat="1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50" customFormat="1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50" customFormat="1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50" customFormat="1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50" customFormat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50" customForma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50" customForma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50" customFormat="1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50" customFormat="1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50" customFormat="1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50" customFormat="1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50" customFormat="1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50" customFormat="1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50" customFormat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50" customFormat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50" customFormat="1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50" customFormat="1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50" customForma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50" customFormat="1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50" customFormat="1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50" customFormat="1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50" customFormat="1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50" customFormat="1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50" customFormat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250" customFormat="1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250" customFormat="1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250" customFormat="1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  <row r="365" spans="1:25" s="250" customFormat="1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6"/>
      <c r="S365" s="56"/>
      <c r="T365" s="56"/>
      <c r="U365" s="56"/>
      <c r="V365" s="56"/>
      <c r="W365" s="52"/>
      <c r="X365" s="52"/>
      <c r="Y365" s="52"/>
    </row>
    <row r="366" spans="1:25" s="250" customFormat="1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6"/>
      <c r="S366" s="56"/>
      <c r="T366" s="56"/>
      <c r="U366" s="56"/>
      <c r="V366" s="56"/>
      <c r="W366" s="52"/>
      <c r="X366" s="52"/>
      <c r="Y366" s="52"/>
    </row>
    <row r="367" spans="1:25" s="250" customFormat="1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6"/>
      <c r="S367" s="56"/>
      <c r="T367" s="56"/>
      <c r="U367" s="56"/>
      <c r="V367" s="56"/>
      <c r="W367" s="52"/>
      <c r="X367" s="52"/>
      <c r="Y367" s="52"/>
    </row>
    <row r="368" spans="1:25" s="250" customFormat="1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  <c r="S368" s="56"/>
      <c r="T368" s="56"/>
      <c r="U368" s="56"/>
      <c r="V368" s="56"/>
      <c r="W368" s="52"/>
      <c r="X368" s="52"/>
      <c r="Y368" s="52"/>
    </row>
    <row r="369" spans="1:25" s="250" customFormat="1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  <c r="S369" s="56"/>
      <c r="T369" s="56"/>
      <c r="U369" s="56"/>
      <c r="V369" s="56"/>
      <c r="W369" s="52"/>
      <c r="X369" s="52"/>
      <c r="Y369" s="52"/>
    </row>
    <row r="370" spans="1:25" s="250" customFormat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  <c r="S370" s="56"/>
      <c r="T370" s="56"/>
      <c r="U370" s="56"/>
      <c r="V370" s="56"/>
      <c r="W370" s="52"/>
      <c r="X370" s="52"/>
      <c r="Y370" s="52"/>
    </row>
    <row r="371" spans="1:25" s="250" customFormat="1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  <c r="S371" s="56"/>
      <c r="T371" s="56"/>
      <c r="U371" s="56"/>
      <c r="V371" s="56"/>
      <c r="W371" s="52"/>
      <c r="X371" s="52"/>
      <c r="Y371" s="52"/>
    </row>
    <row r="372" spans="1:25" s="250" customFormat="1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  <c r="S372" s="56"/>
      <c r="T372" s="56"/>
      <c r="U372" s="56"/>
      <c r="V372" s="56"/>
      <c r="W372" s="52"/>
      <c r="X372" s="52"/>
      <c r="Y372" s="52"/>
    </row>
    <row r="373" spans="1:25" s="250" customFormat="1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  <c r="S373" s="56"/>
      <c r="T373" s="56"/>
      <c r="U373" s="56"/>
      <c r="V373" s="56"/>
      <c r="W373" s="52"/>
      <c r="X373" s="52"/>
      <c r="Y373" s="52"/>
    </row>
    <row r="374" spans="1:25" s="250" customFormat="1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6"/>
      <c r="T374" s="56"/>
      <c r="U374" s="56"/>
      <c r="V374" s="56"/>
      <c r="W374" s="52"/>
      <c r="X374" s="52"/>
      <c r="Y374" s="52"/>
    </row>
    <row r="375" spans="1:25" s="250" customFormat="1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6"/>
      <c r="T375" s="56"/>
      <c r="U375" s="56"/>
      <c r="V375" s="56"/>
      <c r="W375" s="52"/>
      <c r="X375" s="52"/>
      <c r="Y375" s="52"/>
    </row>
    <row r="376" spans="1:25" s="250" customFormat="1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6"/>
      <c r="T376" s="56"/>
      <c r="U376" s="56"/>
      <c r="V376" s="56"/>
      <c r="W376" s="52"/>
      <c r="X376" s="52"/>
      <c r="Y376" s="52"/>
    </row>
    <row r="377" spans="1:25" s="250" customFormat="1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6"/>
      <c r="T377" s="56"/>
      <c r="U377" s="56"/>
      <c r="V377" s="56"/>
      <c r="W377" s="52"/>
      <c r="X377" s="52"/>
      <c r="Y377" s="52"/>
    </row>
    <row r="378" spans="1:25" s="250" customFormat="1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6"/>
      <c r="S378" s="56"/>
      <c r="T378" s="56"/>
      <c r="U378" s="56"/>
      <c r="V378" s="56"/>
      <c r="W378" s="52"/>
      <c r="X378" s="52"/>
      <c r="Y378" s="52"/>
    </row>
    <row r="379" spans="1:25" s="250" customFormat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6"/>
      <c r="S379" s="56"/>
      <c r="T379" s="56"/>
      <c r="U379" s="56"/>
      <c r="V379" s="56"/>
      <c r="W379" s="52"/>
      <c r="X379" s="52"/>
      <c r="Y379" s="52"/>
    </row>
    <row r="380" spans="1:25" s="250" customFormat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6"/>
      <c r="S380" s="56"/>
      <c r="T380" s="56"/>
      <c r="U380" s="56"/>
      <c r="V380" s="56"/>
      <c r="W380" s="52"/>
      <c r="X380" s="52"/>
      <c r="Y380" s="52"/>
    </row>
    <row r="381" spans="1:25" s="250" customFormat="1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6"/>
      <c r="S381" s="56"/>
      <c r="T381" s="56"/>
      <c r="U381" s="56"/>
      <c r="V381" s="56"/>
      <c r="W381" s="52"/>
      <c r="X381" s="52"/>
      <c r="Y381" s="52"/>
    </row>
    <row r="382" spans="1:25" s="250" customFormat="1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6"/>
      <c r="S382" s="56"/>
      <c r="T382" s="56"/>
      <c r="U382" s="56"/>
      <c r="V382" s="56"/>
      <c r="W382" s="52"/>
      <c r="X382" s="52"/>
      <c r="Y382" s="52"/>
    </row>
    <row r="383" spans="1:25" s="250" customFormat="1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6"/>
      <c r="S383" s="56"/>
      <c r="T383" s="56"/>
      <c r="U383" s="56"/>
      <c r="V383" s="56"/>
      <c r="W383" s="52"/>
      <c r="X383" s="52"/>
      <c r="Y383" s="52"/>
    </row>
    <row r="384" spans="1:25" s="250" customFormat="1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6"/>
      <c r="S384" s="56"/>
      <c r="T384" s="56"/>
      <c r="U384" s="56"/>
      <c r="V384" s="56"/>
      <c r="W384" s="52"/>
      <c r="X384" s="52"/>
      <c r="Y384" s="52"/>
    </row>
    <row r="385" spans="1:25" s="250" customFormat="1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6"/>
      <c r="S385" s="56"/>
      <c r="T385" s="56"/>
      <c r="U385" s="56"/>
      <c r="V385" s="56"/>
      <c r="W385" s="52"/>
      <c r="X385" s="52"/>
      <c r="Y385" s="52"/>
    </row>
    <row r="386" spans="1:25" s="250" customFormat="1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6"/>
      <c r="S386" s="56"/>
      <c r="T386" s="56"/>
      <c r="U386" s="56"/>
      <c r="V386" s="56"/>
      <c r="W386" s="52"/>
      <c r="X386" s="52"/>
      <c r="Y386" s="52"/>
    </row>
    <row r="387" spans="1:25" s="250" customFormat="1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6"/>
      <c r="S387" s="56"/>
      <c r="T387" s="56"/>
      <c r="U387" s="56"/>
      <c r="V387" s="56"/>
      <c r="W387" s="52"/>
      <c r="X387" s="52"/>
      <c r="Y387" s="52"/>
    </row>
    <row r="388" spans="1:25" s="250" customFormat="1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6"/>
      <c r="S388" s="56"/>
      <c r="T388" s="56"/>
      <c r="U388" s="56"/>
      <c r="V388" s="56"/>
      <c r="W388" s="52"/>
      <c r="X388" s="52"/>
      <c r="Y388" s="52"/>
    </row>
    <row r="389" spans="1:25" s="250" customFormat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  <c r="S389" s="56"/>
      <c r="T389" s="56"/>
      <c r="U389" s="56"/>
      <c r="V389" s="56"/>
      <c r="W389" s="52"/>
      <c r="X389" s="52"/>
      <c r="Y389" s="52"/>
    </row>
    <row r="390" spans="1:25" s="250" customFormat="1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  <c r="S390" s="56"/>
      <c r="T390" s="56"/>
      <c r="U390" s="56"/>
      <c r="V390" s="56"/>
      <c r="W390" s="52"/>
      <c r="X390" s="52"/>
      <c r="Y390" s="52"/>
    </row>
    <row r="391" spans="1:25" s="250" customFormat="1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  <c r="S391" s="56"/>
      <c r="T391" s="56"/>
      <c r="U391" s="56"/>
      <c r="V391" s="56"/>
      <c r="W391" s="52"/>
      <c r="X391" s="52"/>
      <c r="Y391" s="52"/>
    </row>
    <row r="392" spans="1:25" s="250" customFormat="1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  <c r="S392" s="56"/>
      <c r="T392" s="56"/>
      <c r="U392" s="56"/>
      <c r="V392" s="56"/>
      <c r="W392" s="52"/>
      <c r="X392" s="52"/>
      <c r="Y392" s="52"/>
    </row>
    <row r="393" spans="1:25" s="250" customFormat="1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  <c r="S393" s="56"/>
      <c r="T393" s="56"/>
      <c r="U393" s="56"/>
      <c r="V393" s="56"/>
      <c r="W393" s="52"/>
      <c r="X393" s="52"/>
      <c r="Y393" s="52"/>
    </row>
    <row r="394" spans="1:25" s="250" customFormat="1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  <c r="S394" s="56"/>
      <c r="T394" s="56"/>
      <c r="U394" s="56"/>
      <c r="V394" s="56"/>
      <c r="W394" s="52"/>
      <c r="X394" s="52"/>
      <c r="Y394" s="52"/>
    </row>
    <row r="395" spans="1:25" s="250" customFormat="1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  <c r="S395" s="56"/>
      <c r="T395" s="56"/>
      <c r="U395" s="56"/>
      <c r="V395" s="56"/>
      <c r="W395" s="52"/>
      <c r="X395" s="52"/>
      <c r="Y395" s="52"/>
    </row>
    <row r="396" spans="1:25" s="250" customFormat="1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  <c r="S396" s="56"/>
      <c r="T396" s="56"/>
      <c r="U396" s="56"/>
      <c r="V396" s="56"/>
      <c r="W396" s="52"/>
      <c r="X396" s="52"/>
      <c r="Y396" s="52"/>
    </row>
    <row r="397" spans="1:25" s="250" customFormat="1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6"/>
      <c r="S397" s="56"/>
      <c r="T397" s="56"/>
      <c r="U397" s="56"/>
      <c r="V397" s="56"/>
      <c r="W397" s="52"/>
      <c r="X397" s="52"/>
      <c r="Y397" s="52"/>
    </row>
    <row r="398" spans="1:25" s="250" customFormat="1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6"/>
      <c r="S398" s="56"/>
      <c r="T398" s="56"/>
      <c r="U398" s="56"/>
      <c r="V398" s="56"/>
      <c r="W398" s="52"/>
      <c r="X398" s="52"/>
      <c r="Y398" s="52"/>
    </row>
    <row r="399" spans="1:25" s="250" customFormat="1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6"/>
      <c r="S399" s="56"/>
      <c r="T399" s="56"/>
      <c r="U399" s="56"/>
      <c r="V399" s="56"/>
      <c r="W399" s="52"/>
      <c r="X399" s="52"/>
      <c r="Y399" s="52"/>
    </row>
    <row r="400" spans="1:25" s="250" customFormat="1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6"/>
      <c r="S400" s="56"/>
      <c r="T400" s="56"/>
      <c r="U400" s="56"/>
      <c r="V400" s="56"/>
      <c r="W400" s="52"/>
      <c r="X400" s="52"/>
      <c r="Y400" s="52"/>
    </row>
    <row r="401" spans="1:25" s="250" customFormat="1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6"/>
      <c r="S401" s="56"/>
      <c r="T401" s="56"/>
      <c r="U401" s="56"/>
      <c r="V401" s="56"/>
      <c r="W401" s="52"/>
      <c r="X401" s="52"/>
      <c r="Y401" s="52"/>
    </row>
    <row r="402" spans="1:25" s="250" customFormat="1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6"/>
      <c r="S402" s="56"/>
      <c r="T402" s="56"/>
      <c r="U402" s="56"/>
      <c r="V402" s="56"/>
      <c r="W402" s="52"/>
      <c r="X402" s="52"/>
      <c r="Y402" s="52"/>
    </row>
    <row r="403" spans="1:25" s="250" customFormat="1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6"/>
      <c r="S403" s="56"/>
      <c r="T403" s="56"/>
      <c r="U403" s="56"/>
      <c r="V403" s="56"/>
      <c r="W403" s="52"/>
      <c r="X403" s="52"/>
      <c r="Y403" s="52"/>
    </row>
    <row r="404" spans="1:25" s="250" customFormat="1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6"/>
      <c r="S404" s="56"/>
      <c r="T404" s="56"/>
      <c r="U404" s="56"/>
      <c r="V404" s="56"/>
      <c r="W404" s="52"/>
      <c r="X404" s="52"/>
      <c r="Y404" s="52"/>
    </row>
    <row r="405" spans="1:25" s="250" customFormat="1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6"/>
      <c r="T405" s="56"/>
      <c r="U405" s="56"/>
      <c r="V405" s="56"/>
      <c r="W405" s="52"/>
      <c r="X405" s="52"/>
      <c r="Y405" s="52"/>
    </row>
    <row r="406" spans="1:25" s="250" customFormat="1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6"/>
      <c r="T406" s="56"/>
      <c r="U406" s="56"/>
      <c r="V406" s="56"/>
      <c r="W406" s="52"/>
      <c r="X406" s="52"/>
      <c r="Y406" s="52"/>
    </row>
    <row r="407" spans="1:25" s="250" customFormat="1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6"/>
      <c r="T407" s="56"/>
      <c r="U407" s="56"/>
      <c r="V407" s="56"/>
      <c r="W407" s="52"/>
      <c r="X407" s="52"/>
      <c r="Y407" s="52"/>
    </row>
    <row r="408" spans="1:25" s="250" customFormat="1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6"/>
      <c r="S408" s="56"/>
      <c r="T408" s="56"/>
      <c r="U408" s="56"/>
      <c r="V408" s="56"/>
      <c r="W408" s="52"/>
      <c r="X408" s="52"/>
      <c r="Y408" s="52"/>
    </row>
    <row r="409" spans="1:25" s="250" customFormat="1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6"/>
      <c r="S409" s="56"/>
      <c r="T409" s="56"/>
      <c r="U409" s="56"/>
      <c r="V409" s="56"/>
      <c r="W409" s="52"/>
      <c r="X409" s="52"/>
      <c r="Y409" s="52"/>
    </row>
    <row r="410" spans="1:25" s="250" customFormat="1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6"/>
      <c r="S410" s="56"/>
      <c r="T410" s="56"/>
      <c r="U410" s="56"/>
      <c r="V410" s="56"/>
      <c r="W410" s="52"/>
      <c r="X410" s="52"/>
      <c r="Y410" s="52"/>
    </row>
    <row r="411" spans="1:25" s="250" customFormat="1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  <c r="S411" s="56"/>
      <c r="T411" s="56"/>
      <c r="U411" s="56"/>
      <c r="V411" s="56"/>
      <c r="W411" s="52"/>
      <c r="X411" s="52"/>
      <c r="Y411" s="52"/>
    </row>
    <row r="412" spans="1:25" s="250" customFormat="1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  <c r="S412" s="56"/>
      <c r="T412" s="56"/>
      <c r="U412" s="56"/>
      <c r="V412" s="56"/>
      <c r="W412" s="52"/>
      <c r="X412" s="52"/>
      <c r="Y412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workbookViewId="0">
      <pane ySplit="1785" topLeftCell="A43" activePane="bottomLeft"/>
      <selection sqref="A1:J1"/>
      <selection pane="bottomLeft" activeCell="K72" sqref="K72"/>
    </sheetView>
  </sheetViews>
  <sheetFormatPr defaultColWidth="8.875" defaultRowHeight="15.75" x14ac:dyDescent="0.25"/>
  <cols>
    <col min="1" max="1" width="9.875" customWidth="1"/>
    <col min="2" max="2" width="11.375" customWidth="1"/>
    <col min="3" max="6" width="8.875" style="91"/>
    <col min="7" max="7" width="11.625" style="91" customWidth="1"/>
    <col min="8" max="8" width="2.625" customWidth="1"/>
    <col min="11" max="14" width="9.875" bestFit="1" customWidth="1"/>
    <col min="15" max="15" width="11.625" customWidth="1"/>
    <col min="16" max="16" width="2.5" customWidth="1"/>
    <col min="17" max="17" width="10.875" customWidth="1"/>
    <col min="18" max="22" width="8.875" customWidth="1"/>
    <col min="23" max="23" width="11.625" customWidth="1"/>
    <col min="24" max="29" width="2.5" customWidth="1"/>
    <col min="30" max="30" width="14.125" customWidth="1"/>
    <col min="31" max="31" width="16.5" customWidth="1"/>
    <col min="32" max="32" width="27.875" customWidth="1"/>
    <col min="33" max="33" width="27.625" customWidth="1"/>
  </cols>
  <sheetData>
    <row r="1" spans="1:33" ht="21" customHeight="1" x14ac:dyDescent="0.25">
      <c r="A1" s="271" t="s">
        <v>202</v>
      </c>
      <c r="B1" s="272"/>
      <c r="C1" s="272"/>
      <c r="D1" s="272"/>
      <c r="E1" s="272"/>
      <c r="F1" s="272"/>
      <c r="G1" s="272"/>
      <c r="I1" s="273" t="s">
        <v>126</v>
      </c>
      <c r="J1" s="273"/>
      <c r="K1" s="273"/>
      <c r="L1" s="273"/>
      <c r="M1" s="273"/>
      <c r="N1" s="273"/>
      <c r="O1" s="273"/>
      <c r="Q1" s="273" t="s">
        <v>196</v>
      </c>
      <c r="R1" s="273"/>
      <c r="S1" s="273"/>
      <c r="T1" s="273"/>
      <c r="U1" s="273"/>
      <c r="V1" s="273"/>
      <c r="W1" s="273"/>
      <c r="AD1" s="273" t="s">
        <v>188</v>
      </c>
      <c r="AE1" s="273"/>
      <c r="AF1" s="273"/>
      <c r="AG1" s="273"/>
    </row>
    <row r="2" spans="1:33" ht="21" customHeight="1" x14ac:dyDescent="0.25">
      <c r="A2" s="272"/>
      <c r="B2" s="272"/>
      <c r="C2" s="272"/>
      <c r="D2" s="272"/>
      <c r="E2" s="272"/>
      <c r="F2" s="272"/>
      <c r="G2" s="272"/>
      <c r="I2" s="273"/>
      <c r="J2" s="273"/>
      <c r="K2" s="273"/>
      <c r="L2" s="273"/>
      <c r="M2" s="273"/>
      <c r="N2" s="273"/>
      <c r="O2" s="273"/>
      <c r="Q2" s="273"/>
      <c r="R2" s="273"/>
      <c r="S2" s="273"/>
      <c r="T2" s="273"/>
      <c r="U2" s="273"/>
      <c r="V2" s="273"/>
      <c r="W2" s="273"/>
      <c r="AD2" s="273"/>
      <c r="AE2" s="273"/>
      <c r="AF2" s="273"/>
      <c r="AG2" s="273"/>
    </row>
    <row r="3" spans="1:33" x14ac:dyDescent="0.25">
      <c r="A3" s="85"/>
      <c r="B3" s="85"/>
      <c r="C3" s="85" t="s">
        <v>127</v>
      </c>
      <c r="D3" s="85"/>
      <c r="E3" s="85"/>
      <c r="F3" s="85"/>
      <c r="G3" s="85"/>
      <c r="I3" s="85"/>
      <c r="J3" s="85"/>
      <c r="K3" s="85" t="s">
        <v>127</v>
      </c>
      <c r="L3" s="85"/>
      <c r="M3" s="85"/>
      <c r="N3" s="85"/>
      <c r="O3" s="85"/>
      <c r="Q3" s="85"/>
      <c r="R3" s="85"/>
      <c r="S3" s="85" t="s">
        <v>127</v>
      </c>
      <c r="T3" s="85"/>
      <c r="U3" s="85"/>
      <c r="V3" s="85"/>
      <c r="W3" s="85"/>
      <c r="AD3" s="86"/>
      <c r="AE3" s="87"/>
      <c r="AF3" s="87"/>
      <c r="AG3" s="87"/>
    </row>
    <row r="4" spans="1:33" x14ac:dyDescent="0.25">
      <c r="A4" s="85" t="s">
        <v>2</v>
      </c>
      <c r="B4" s="85" t="s">
        <v>128</v>
      </c>
      <c r="C4" s="85" t="s">
        <v>42</v>
      </c>
      <c r="D4" s="85" t="s">
        <v>43</v>
      </c>
      <c r="E4" s="85" t="s">
        <v>44</v>
      </c>
      <c r="F4" s="85" t="s">
        <v>45</v>
      </c>
      <c r="G4" s="85" t="s">
        <v>10</v>
      </c>
      <c r="I4" s="88" t="s">
        <v>129</v>
      </c>
      <c r="J4" s="88" t="s">
        <v>128</v>
      </c>
      <c r="K4" s="88" t="s">
        <v>42</v>
      </c>
      <c r="L4" s="88" t="s">
        <v>43</v>
      </c>
      <c r="M4" s="88" t="s">
        <v>44</v>
      </c>
      <c r="N4" s="88" t="s">
        <v>45</v>
      </c>
      <c r="O4" s="88" t="s">
        <v>130</v>
      </c>
      <c r="Q4" s="88" t="s">
        <v>129</v>
      </c>
      <c r="R4" s="88" t="s">
        <v>128</v>
      </c>
      <c r="S4" s="88" t="s">
        <v>42</v>
      </c>
      <c r="T4" s="88" t="s">
        <v>43</v>
      </c>
      <c r="U4" s="88" t="s">
        <v>44</v>
      </c>
      <c r="V4" s="88" t="s">
        <v>45</v>
      </c>
      <c r="W4" s="88" t="s">
        <v>130</v>
      </c>
      <c r="AD4" s="89" t="s">
        <v>129</v>
      </c>
      <c r="AE4" s="85" t="s">
        <v>131</v>
      </c>
      <c r="AF4" s="85" t="s">
        <v>132</v>
      </c>
      <c r="AG4" s="85" t="s">
        <v>205</v>
      </c>
    </row>
    <row r="5" spans="1:33" ht="15.95" customHeight="1" x14ac:dyDescent="0.25">
      <c r="A5" s="26" t="s">
        <v>11</v>
      </c>
      <c r="B5" s="90" t="s">
        <v>12</v>
      </c>
      <c r="C5" s="91">
        <v>688.69638888888858</v>
      </c>
      <c r="D5" s="91">
        <v>134.74222222222224</v>
      </c>
      <c r="E5" s="91">
        <v>590.21500000000026</v>
      </c>
      <c r="F5" s="91">
        <v>126.37333333333335</v>
      </c>
      <c r="G5" s="91">
        <f>SUM(C5:F5)</f>
        <v>1540.0269444444446</v>
      </c>
      <c r="I5" s="26">
        <v>2017</v>
      </c>
      <c r="J5" s="92" t="s">
        <v>12</v>
      </c>
      <c r="K5" s="93">
        <v>14840</v>
      </c>
      <c r="L5" s="93">
        <v>14840</v>
      </c>
      <c r="M5" s="93">
        <v>19304</v>
      </c>
      <c r="N5" s="93">
        <v>18032</v>
      </c>
      <c r="O5" s="93">
        <f t="shared" ref="O5:O9" si="0">SUM(K5:N5)</f>
        <v>67016</v>
      </c>
      <c r="Q5" s="26">
        <v>2017</v>
      </c>
      <c r="R5" s="92" t="s">
        <v>12</v>
      </c>
      <c r="S5" s="153">
        <f>1-(C5/K5)</f>
        <v>0.95359188754117996</v>
      </c>
      <c r="T5" s="153">
        <f t="shared" ref="T5:T31" si="1">1-(D5/L5)</f>
        <v>0.99092033542976943</v>
      </c>
      <c r="U5" s="153">
        <f t="shared" ref="U5:U31" si="2">1-(E5/M5)</f>
        <v>0.96942524865312885</v>
      </c>
      <c r="V5" s="153">
        <f t="shared" ref="V5:V31" si="3">1-(F5/N5)</f>
        <v>0.99299171842650102</v>
      </c>
      <c r="W5" s="153">
        <f t="shared" ref="W5:W31" si="4">1-(G5/O5)</f>
        <v>0.97702001097582003</v>
      </c>
      <c r="AD5" s="274" t="s">
        <v>124</v>
      </c>
      <c r="AE5" s="276">
        <f>SUM(G8:G19)</f>
        <v>44049.327499999999</v>
      </c>
      <c r="AF5" s="278">
        <f>AE5/SUM(O8:O19)</f>
        <v>5.5847432753846619E-2</v>
      </c>
      <c r="AG5" s="278">
        <f>1-AF5</f>
        <v>0.94415256724615337</v>
      </c>
    </row>
    <row r="6" spans="1:33" x14ac:dyDescent="0.25">
      <c r="A6" s="26"/>
      <c r="B6" s="90" t="s">
        <v>13</v>
      </c>
      <c r="C6" s="91">
        <v>557.08472222222235</v>
      </c>
      <c r="D6" s="91">
        <v>307.65472222222235</v>
      </c>
      <c r="E6" s="91">
        <v>546.07111111111124</v>
      </c>
      <c r="F6" s="91">
        <v>218.91972222222228</v>
      </c>
      <c r="G6" s="91">
        <f t="shared" ref="G6:G40" si="5">SUM(C6:F6)</f>
        <v>1629.7302777777782</v>
      </c>
      <c r="I6" s="26"/>
      <c r="J6" s="92" t="s">
        <v>13</v>
      </c>
      <c r="K6" s="93">
        <v>13376</v>
      </c>
      <c r="L6" s="93">
        <v>13376</v>
      </c>
      <c r="M6" s="93">
        <v>17408</v>
      </c>
      <c r="N6" s="93">
        <v>16280</v>
      </c>
      <c r="O6" s="93">
        <f t="shared" si="0"/>
        <v>60440</v>
      </c>
      <c r="Q6" s="26"/>
      <c r="R6" s="92" t="s">
        <v>13</v>
      </c>
      <c r="S6" s="153">
        <f t="shared" ref="S6:S31" si="6">1-(C6/K6)</f>
        <v>0.95835191969032429</v>
      </c>
      <c r="T6" s="153">
        <f t="shared" si="1"/>
        <v>0.97699949744152048</v>
      </c>
      <c r="U6" s="153">
        <f t="shared" si="2"/>
        <v>0.96863102532679735</v>
      </c>
      <c r="V6" s="153">
        <f t="shared" si="3"/>
        <v>0.9865528426153426</v>
      </c>
      <c r="W6" s="153">
        <f t="shared" si="4"/>
        <v>0.97303556787263767</v>
      </c>
      <c r="AD6" s="275"/>
      <c r="AE6" s="277"/>
      <c r="AF6" s="279"/>
      <c r="AG6" s="279"/>
    </row>
    <row r="7" spans="1:33" ht="15.75" customHeight="1" x14ac:dyDescent="0.25">
      <c r="A7" s="26"/>
      <c r="B7" s="90" t="s">
        <v>14</v>
      </c>
      <c r="C7" s="91">
        <v>978.89888888888936</v>
      </c>
      <c r="D7" s="91">
        <v>472.18777777777785</v>
      </c>
      <c r="E7" s="91">
        <v>662.22416666666675</v>
      </c>
      <c r="F7" s="91">
        <v>390.08277777777761</v>
      </c>
      <c r="G7" s="91">
        <f t="shared" si="5"/>
        <v>2503.3936111111116</v>
      </c>
      <c r="I7" s="26"/>
      <c r="J7" s="94" t="s">
        <v>14</v>
      </c>
      <c r="K7" s="93">
        <v>14808</v>
      </c>
      <c r="L7" s="93">
        <v>14808</v>
      </c>
      <c r="M7" s="93">
        <v>19272</v>
      </c>
      <c r="N7" s="93">
        <v>18024</v>
      </c>
      <c r="O7" s="93">
        <f t="shared" si="0"/>
        <v>66912</v>
      </c>
      <c r="Q7" s="26"/>
      <c r="R7" s="94" t="s">
        <v>14</v>
      </c>
      <c r="S7" s="153">
        <f t="shared" si="6"/>
        <v>0.93389391620145268</v>
      </c>
      <c r="T7" s="153">
        <f t="shared" si="1"/>
        <v>0.96811265682213821</v>
      </c>
      <c r="U7" s="153">
        <f t="shared" si="2"/>
        <v>0.96563801542825511</v>
      </c>
      <c r="V7" s="153">
        <f t="shared" si="3"/>
        <v>0.97835759111308385</v>
      </c>
      <c r="W7" s="153">
        <f t="shared" si="4"/>
        <v>0.96258677649582869</v>
      </c>
      <c r="AD7" s="275" t="s">
        <v>48</v>
      </c>
      <c r="AE7" s="285">
        <f>SUM(G20:G31)</f>
        <v>53303.142500000002</v>
      </c>
      <c r="AF7" s="279">
        <f>AE7/SUM(O20:O31)</f>
        <v>6.7615437356024405E-2</v>
      </c>
      <c r="AG7" s="279">
        <f>1-AF7</f>
        <v>0.93238456264397562</v>
      </c>
    </row>
    <row r="8" spans="1:33" x14ac:dyDescent="0.25">
      <c r="A8" s="26"/>
      <c r="B8" s="90" t="s">
        <v>15</v>
      </c>
      <c r="C8" s="91">
        <v>992.39833333333354</v>
      </c>
      <c r="D8" s="91">
        <v>387.73055555555533</v>
      </c>
      <c r="E8" s="91">
        <v>897.50666666666655</v>
      </c>
      <c r="F8" s="91">
        <v>390.54555555555527</v>
      </c>
      <c r="G8" s="91">
        <f t="shared" si="5"/>
        <v>2668.181111111111</v>
      </c>
      <c r="I8" s="26"/>
      <c r="J8" s="94" t="s">
        <v>15</v>
      </c>
      <c r="K8" s="93">
        <v>14320</v>
      </c>
      <c r="L8" s="93">
        <v>14320</v>
      </c>
      <c r="M8" s="93">
        <v>18640</v>
      </c>
      <c r="N8" s="93">
        <v>17440</v>
      </c>
      <c r="O8" s="93">
        <f t="shared" si="0"/>
        <v>64720</v>
      </c>
      <c r="Q8" s="26"/>
      <c r="R8" s="94" t="s">
        <v>15</v>
      </c>
      <c r="S8" s="153">
        <f t="shared" si="6"/>
        <v>0.93069844040968341</v>
      </c>
      <c r="T8" s="153">
        <f t="shared" si="1"/>
        <v>0.97292384388578523</v>
      </c>
      <c r="U8" s="153">
        <f t="shared" si="2"/>
        <v>0.95185050071530763</v>
      </c>
      <c r="V8" s="153">
        <f t="shared" si="3"/>
        <v>0.97760633282364939</v>
      </c>
      <c r="W8" s="153">
        <f t="shared" si="4"/>
        <v>0.95877346861694823</v>
      </c>
      <c r="AD8" s="275"/>
      <c r="AE8" s="277"/>
      <c r="AF8" s="279"/>
      <c r="AG8" s="279"/>
    </row>
    <row r="9" spans="1:33" x14ac:dyDescent="0.25">
      <c r="A9" s="26"/>
      <c r="B9" s="90" t="s">
        <v>16</v>
      </c>
      <c r="C9" s="91">
        <v>1037.0336111111108</v>
      </c>
      <c r="D9" s="91">
        <v>316.14166666666671</v>
      </c>
      <c r="E9" s="91">
        <v>736.58972222222189</v>
      </c>
      <c r="F9" s="91">
        <v>288.27972222222223</v>
      </c>
      <c r="G9" s="91">
        <f t="shared" si="5"/>
        <v>2378.0447222222215</v>
      </c>
      <c r="I9" s="26"/>
      <c r="J9" s="94" t="s">
        <v>16</v>
      </c>
      <c r="K9" s="93">
        <v>14840</v>
      </c>
      <c r="L9" s="93">
        <v>14840</v>
      </c>
      <c r="M9" s="93">
        <v>19304</v>
      </c>
      <c r="N9" s="93">
        <v>18032</v>
      </c>
      <c r="O9" s="93">
        <f t="shared" si="0"/>
        <v>67016</v>
      </c>
      <c r="Q9" s="26"/>
      <c r="R9" s="94" t="s">
        <v>16</v>
      </c>
      <c r="S9" s="153">
        <f t="shared" si="6"/>
        <v>0.93011902890086851</v>
      </c>
      <c r="T9" s="153">
        <f t="shared" si="1"/>
        <v>0.97869665318957777</v>
      </c>
      <c r="U9" s="153">
        <f t="shared" si="2"/>
        <v>0.96184263768015843</v>
      </c>
      <c r="V9" s="153">
        <f t="shared" si="3"/>
        <v>0.98401288142068422</v>
      </c>
      <c r="W9" s="153">
        <f t="shared" si="4"/>
        <v>0.96451526915628771</v>
      </c>
      <c r="AD9" s="275" t="s">
        <v>200</v>
      </c>
      <c r="AE9" s="281">
        <f>SUM(G32:G43)</f>
        <v>62452.291388888887</v>
      </c>
      <c r="AF9" s="283">
        <f>AE9/SUM(O32:O43)</f>
        <v>7.9221201566973251E-2</v>
      </c>
      <c r="AG9" s="283">
        <f>1-AF9</f>
        <v>0.92077879843302679</v>
      </c>
    </row>
    <row r="10" spans="1:33" x14ac:dyDescent="0.25">
      <c r="A10" s="26"/>
      <c r="B10" s="90" t="s">
        <v>17</v>
      </c>
      <c r="C10" s="91">
        <v>1078.2750000000003</v>
      </c>
      <c r="D10" s="91">
        <v>264.89722222222207</v>
      </c>
      <c r="E10" s="91">
        <v>838.83444444444467</v>
      </c>
      <c r="F10" s="91">
        <v>279.55416666666673</v>
      </c>
      <c r="G10" s="91">
        <f t="shared" si="5"/>
        <v>2461.5608333333339</v>
      </c>
      <c r="I10" s="26"/>
      <c r="J10" s="92" t="s">
        <v>17</v>
      </c>
      <c r="K10" s="93">
        <v>14384</v>
      </c>
      <c r="L10" s="93">
        <v>14384</v>
      </c>
      <c r="M10" s="93">
        <v>18704</v>
      </c>
      <c r="N10" s="93">
        <v>17456</v>
      </c>
      <c r="O10" s="93">
        <f>SUM(K10:N10)</f>
        <v>64928</v>
      </c>
      <c r="Q10" s="26"/>
      <c r="R10" s="92" t="s">
        <v>17</v>
      </c>
      <c r="S10" s="153">
        <f t="shared" si="6"/>
        <v>0.92503649888765294</v>
      </c>
      <c r="T10" s="153">
        <f t="shared" si="1"/>
        <v>0.98158389723149175</v>
      </c>
      <c r="U10" s="153">
        <f t="shared" si="2"/>
        <v>0.95515213620378292</v>
      </c>
      <c r="V10" s="153">
        <f t="shared" si="3"/>
        <v>0.98398521043385268</v>
      </c>
      <c r="W10" s="153">
        <f t="shared" si="4"/>
        <v>0.96208783832347622</v>
      </c>
      <c r="AD10" s="280"/>
      <c r="AE10" s="282"/>
      <c r="AF10" s="284"/>
      <c r="AG10" s="284"/>
    </row>
    <row r="11" spans="1:33" x14ac:dyDescent="0.25">
      <c r="A11" s="26"/>
      <c r="B11" s="90" t="s">
        <v>18</v>
      </c>
      <c r="C11" s="91">
        <v>2004.1666666666663</v>
      </c>
      <c r="D11" s="91">
        <v>719.94388888888864</v>
      </c>
      <c r="E11" s="91">
        <v>1935.5544444444445</v>
      </c>
      <c r="F11" s="91">
        <v>724.6661111111116</v>
      </c>
      <c r="G11" s="91">
        <f t="shared" si="5"/>
        <v>5384.3311111111107</v>
      </c>
      <c r="I11" s="26"/>
      <c r="J11" s="92" t="s">
        <v>18</v>
      </c>
      <c r="K11" s="93">
        <v>14808</v>
      </c>
      <c r="L11" s="93">
        <v>14808</v>
      </c>
      <c r="M11" s="93">
        <v>19272</v>
      </c>
      <c r="N11" s="93">
        <v>18024</v>
      </c>
      <c r="O11" s="93">
        <f t="shared" ref="O11:O35" si="7">SUM(K11:N11)</f>
        <v>66912</v>
      </c>
      <c r="Q11" s="26"/>
      <c r="R11" s="92" t="s">
        <v>18</v>
      </c>
      <c r="S11" s="153">
        <f t="shared" si="6"/>
        <v>0.86465649198631378</v>
      </c>
      <c r="T11" s="153">
        <f t="shared" si="1"/>
        <v>0.95138142295455908</v>
      </c>
      <c r="U11" s="153">
        <f t="shared" si="2"/>
        <v>0.89956649831649838</v>
      </c>
      <c r="V11" s="153">
        <f t="shared" si="3"/>
        <v>0.95979437909947229</v>
      </c>
      <c r="W11" s="153">
        <f t="shared" si="4"/>
        <v>0.9195311586694298</v>
      </c>
      <c r="AD11" s="27"/>
      <c r="AE11" s="27"/>
    </row>
    <row r="12" spans="1:33" x14ac:dyDescent="0.25">
      <c r="A12" s="26"/>
      <c r="B12" s="90" t="s">
        <v>19</v>
      </c>
      <c r="C12" s="91">
        <v>2645.0855555555559</v>
      </c>
      <c r="D12" s="91">
        <v>909.66722222222256</v>
      </c>
      <c r="E12" s="91">
        <v>1988.2780555555562</v>
      </c>
      <c r="F12" s="91">
        <v>680.3416666666667</v>
      </c>
      <c r="G12" s="91">
        <f t="shared" si="5"/>
        <v>6223.3725000000013</v>
      </c>
      <c r="I12" s="26"/>
      <c r="J12" s="92" t="s">
        <v>19</v>
      </c>
      <c r="K12" s="93">
        <v>14872</v>
      </c>
      <c r="L12" s="93">
        <v>14872</v>
      </c>
      <c r="M12" s="93">
        <v>19336</v>
      </c>
      <c r="N12" s="93">
        <v>18040</v>
      </c>
      <c r="O12" s="93">
        <f t="shared" si="7"/>
        <v>67120</v>
      </c>
      <c r="Q12" s="26"/>
      <c r="R12" s="92" t="s">
        <v>19</v>
      </c>
      <c r="S12" s="153">
        <f t="shared" si="6"/>
        <v>0.82214325204709815</v>
      </c>
      <c r="T12" s="153">
        <f t="shared" si="1"/>
        <v>0.93883356493933412</v>
      </c>
      <c r="U12" s="153">
        <f t="shared" si="2"/>
        <v>0.89717221475198816</v>
      </c>
      <c r="V12" s="153">
        <f t="shared" si="3"/>
        <v>0.9622870473022912</v>
      </c>
      <c r="W12" s="153">
        <f t="shared" si="4"/>
        <v>0.90727990911799761</v>
      </c>
      <c r="AE12" s="27"/>
    </row>
    <row r="13" spans="1:33" x14ac:dyDescent="0.25">
      <c r="A13" s="26"/>
      <c r="B13" s="90" t="s">
        <v>20</v>
      </c>
      <c r="C13" s="95">
        <v>1250.3774999999991</v>
      </c>
      <c r="D13" s="95">
        <v>810.7622222222227</v>
      </c>
      <c r="E13" s="95">
        <v>1108.2388888888891</v>
      </c>
      <c r="F13" s="95">
        <v>502.32916666666654</v>
      </c>
      <c r="G13" s="95">
        <f t="shared" si="5"/>
        <v>3671.7077777777772</v>
      </c>
      <c r="I13" s="26"/>
      <c r="J13" s="92" t="s">
        <v>20</v>
      </c>
      <c r="K13" s="93">
        <v>14352</v>
      </c>
      <c r="L13" s="93">
        <v>14352</v>
      </c>
      <c r="M13" s="93">
        <v>18672</v>
      </c>
      <c r="N13" s="93">
        <v>17448</v>
      </c>
      <c r="O13" s="93">
        <f t="shared" si="7"/>
        <v>64824</v>
      </c>
      <c r="Q13" s="26"/>
      <c r="R13" s="92" t="s">
        <v>20</v>
      </c>
      <c r="S13" s="153">
        <f t="shared" si="6"/>
        <v>0.91287782190635458</v>
      </c>
      <c r="T13" s="153">
        <f t="shared" si="1"/>
        <v>0.94350876378050286</v>
      </c>
      <c r="U13" s="153">
        <f t="shared" si="2"/>
        <v>0.9406470175188042</v>
      </c>
      <c r="V13" s="153">
        <f t="shared" si="3"/>
        <v>0.97120992854959498</v>
      </c>
      <c r="W13" s="153">
        <f t="shared" si="4"/>
        <v>0.94335882114991709</v>
      </c>
    </row>
    <row r="14" spans="1:33" x14ac:dyDescent="0.25">
      <c r="A14" s="26"/>
      <c r="B14" s="90" t="s">
        <v>21</v>
      </c>
      <c r="C14" s="95">
        <v>1667.6897222222215</v>
      </c>
      <c r="D14" s="95">
        <v>585.95388888888874</v>
      </c>
      <c r="E14" s="95">
        <v>1050.2297222222214</v>
      </c>
      <c r="F14" s="95">
        <v>343.01277777777767</v>
      </c>
      <c r="G14" s="95">
        <f t="shared" si="5"/>
        <v>3646.8861111111091</v>
      </c>
      <c r="I14" s="26"/>
      <c r="J14" s="92" t="s">
        <v>21</v>
      </c>
      <c r="K14" s="93">
        <v>14840</v>
      </c>
      <c r="L14" s="93">
        <v>14840</v>
      </c>
      <c r="M14" s="93">
        <v>19304</v>
      </c>
      <c r="N14" s="93">
        <v>18032</v>
      </c>
      <c r="O14" s="93">
        <f t="shared" si="7"/>
        <v>67016</v>
      </c>
      <c r="Q14" s="26"/>
      <c r="R14" s="92" t="s">
        <v>21</v>
      </c>
      <c r="S14" s="153">
        <f t="shared" si="6"/>
        <v>0.88762198637316569</v>
      </c>
      <c r="T14" s="153">
        <f t="shared" si="1"/>
        <v>0.96051523659778382</v>
      </c>
      <c r="U14" s="153">
        <f t="shared" si="2"/>
        <v>0.94559522781691763</v>
      </c>
      <c r="V14" s="153">
        <f t="shared" si="3"/>
        <v>0.98097755225278516</v>
      </c>
      <c r="W14" s="153">
        <f t="shared" si="4"/>
        <v>0.94558185939012906</v>
      </c>
    </row>
    <row r="15" spans="1:33" x14ac:dyDescent="0.25">
      <c r="A15" s="26"/>
      <c r="B15" s="90" t="s">
        <v>22</v>
      </c>
      <c r="C15" s="95">
        <v>1337.3122222222223</v>
      </c>
      <c r="D15" s="95">
        <v>521.4041666666667</v>
      </c>
      <c r="E15" s="95">
        <v>1076.1213888888894</v>
      </c>
      <c r="F15" s="95">
        <v>277.53805555555522</v>
      </c>
      <c r="G15" s="95">
        <f t="shared" si="5"/>
        <v>3212.375833333334</v>
      </c>
      <c r="I15" s="26"/>
      <c r="J15" s="92" t="s">
        <v>22</v>
      </c>
      <c r="K15" s="93">
        <v>14384</v>
      </c>
      <c r="L15" s="93">
        <v>14384</v>
      </c>
      <c r="M15" s="93">
        <v>18704</v>
      </c>
      <c r="N15" s="93">
        <v>17456</v>
      </c>
      <c r="O15" s="93">
        <f t="shared" si="7"/>
        <v>64928</v>
      </c>
      <c r="Q15" s="26"/>
      <c r="R15" s="92" t="s">
        <v>22</v>
      </c>
      <c r="S15" s="153">
        <f t="shared" si="6"/>
        <v>0.90702779322704241</v>
      </c>
      <c r="T15" s="153">
        <f t="shared" si="1"/>
        <v>0.96375110076010384</v>
      </c>
      <c r="U15" s="153">
        <f t="shared" si="2"/>
        <v>0.94246570846402433</v>
      </c>
      <c r="V15" s="153">
        <f t="shared" si="3"/>
        <v>0.98410070717486509</v>
      </c>
      <c r="W15" s="153">
        <f t="shared" si="4"/>
        <v>0.95052402918104151</v>
      </c>
      <c r="AD15" s="27" t="s">
        <v>206</v>
      </c>
    </row>
    <row r="16" spans="1:33" x14ac:dyDescent="0.25">
      <c r="A16" s="28"/>
      <c r="B16" s="96" t="s">
        <v>23</v>
      </c>
      <c r="C16" s="97">
        <v>1906.1136111111109</v>
      </c>
      <c r="D16" s="97">
        <v>966.31444444444412</v>
      </c>
      <c r="E16" s="97">
        <v>1807.4063888888884</v>
      </c>
      <c r="F16" s="97">
        <v>740.75138888888921</v>
      </c>
      <c r="G16" s="97">
        <f t="shared" si="5"/>
        <v>5420.5858333333326</v>
      </c>
      <c r="I16" s="28"/>
      <c r="J16" s="29" t="s">
        <v>23</v>
      </c>
      <c r="K16" s="98">
        <v>14808</v>
      </c>
      <c r="L16" s="98">
        <v>14808</v>
      </c>
      <c r="M16" s="98">
        <v>19272</v>
      </c>
      <c r="N16" s="98">
        <v>18024</v>
      </c>
      <c r="O16" s="98">
        <f t="shared" si="7"/>
        <v>66912</v>
      </c>
      <c r="Q16" s="28"/>
      <c r="R16" s="29" t="s">
        <v>23</v>
      </c>
      <c r="S16" s="154">
        <f t="shared" si="6"/>
        <v>0.87127811918482501</v>
      </c>
      <c r="T16" s="154">
        <f t="shared" si="1"/>
        <v>0.93474375712827906</v>
      </c>
      <c r="U16" s="154">
        <f t="shared" si="2"/>
        <v>0.90621594080070111</v>
      </c>
      <c r="V16" s="154">
        <f t="shared" si="3"/>
        <v>0.95890194247176597</v>
      </c>
      <c r="W16" s="154">
        <f t="shared" si="4"/>
        <v>0.91898933175912645</v>
      </c>
    </row>
    <row r="17" spans="1:23" x14ac:dyDescent="0.25">
      <c r="A17" s="26" t="s">
        <v>24</v>
      </c>
      <c r="B17" s="90" t="s">
        <v>12</v>
      </c>
      <c r="C17" s="95">
        <v>1290.1222222222223</v>
      </c>
      <c r="D17" s="95">
        <v>471.43611111111085</v>
      </c>
      <c r="E17" s="95">
        <v>1002.136388888889</v>
      </c>
      <c r="F17" s="95">
        <v>278.84694444444455</v>
      </c>
      <c r="G17" s="95">
        <f t="shared" si="5"/>
        <v>3042.5416666666665</v>
      </c>
      <c r="I17" s="26" t="s">
        <v>24</v>
      </c>
      <c r="J17" s="92" t="s">
        <v>12</v>
      </c>
      <c r="K17" s="93">
        <v>14840</v>
      </c>
      <c r="L17" s="93">
        <v>14840</v>
      </c>
      <c r="M17" s="93">
        <v>19304</v>
      </c>
      <c r="N17" s="93">
        <v>18032</v>
      </c>
      <c r="O17" s="93">
        <f t="shared" si="7"/>
        <v>67016</v>
      </c>
      <c r="Q17" s="26" t="s">
        <v>24</v>
      </c>
      <c r="R17" s="92" t="s">
        <v>12</v>
      </c>
      <c r="S17" s="153">
        <f t="shared" si="6"/>
        <v>0.9130645402815214</v>
      </c>
      <c r="T17" s="153">
        <f t="shared" si="1"/>
        <v>0.96823206798442651</v>
      </c>
      <c r="U17" s="153">
        <f t="shared" si="2"/>
        <v>0.94808659402772022</v>
      </c>
      <c r="V17" s="153">
        <f t="shared" si="3"/>
        <v>0.98453599465148378</v>
      </c>
      <c r="W17" s="153">
        <f t="shared" si="4"/>
        <v>0.95459977219370495</v>
      </c>
    </row>
    <row r="18" spans="1:23" x14ac:dyDescent="0.25">
      <c r="A18" s="26"/>
      <c r="B18" s="90" t="s">
        <v>13</v>
      </c>
      <c r="C18" s="95">
        <v>966.89361111111123</v>
      </c>
      <c r="D18" s="95">
        <v>441.37916666666683</v>
      </c>
      <c r="E18" s="95">
        <v>634.36388888888962</v>
      </c>
      <c r="F18" s="95">
        <v>218.27916666666661</v>
      </c>
      <c r="G18" s="95">
        <f t="shared" si="5"/>
        <v>2260.9158333333344</v>
      </c>
      <c r="I18" s="26"/>
      <c r="J18" s="92" t="s">
        <v>13</v>
      </c>
      <c r="K18" s="93">
        <v>13376</v>
      </c>
      <c r="L18" s="93">
        <v>13376</v>
      </c>
      <c r="M18" s="93">
        <v>17408</v>
      </c>
      <c r="N18" s="93">
        <v>16280</v>
      </c>
      <c r="O18" s="93">
        <f t="shared" si="7"/>
        <v>60440</v>
      </c>
      <c r="Q18" s="26"/>
      <c r="R18" s="92" t="s">
        <v>13</v>
      </c>
      <c r="S18" s="153">
        <f t="shared" si="6"/>
        <v>0.92771429342769807</v>
      </c>
      <c r="T18" s="153">
        <f t="shared" si="1"/>
        <v>0.96700215560207337</v>
      </c>
      <c r="U18" s="153">
        <f t="shared" si="2"/>
        <v>0.96355905969158495</v>
      </c>
      <c r="V18" s="153">
        <f t="shared" si="3"/>
        <v>0.98659218877968879</v>
      </c>
      <c r="W18" s="153">
        <f t="shared" si="4"/>
        <v>0.9625923919038164</v>
      </c>
    </row>
    <row r="19" spans="1:23" x14ac:dyDescent="0.25">
      <c r="A19" s="26"/>
      <c r="B19" s="90" t="s">
        <v>14</v>
      </c>
      <c r="C19" s="95">
        <v>1540.3122222222225</v>
      </c>
      <c r="D19" s="95">
        <v>672.30805555555571</v>
      </c>
      <c r="E19" s="95">
        <v>1035.9705555555552</v>
      </c>
      <c r="F19" s="95">
        <v>430.23333333333352</v>
      </c>
      <c r="G19" s="95">
        <f t="shared" si="5"/>
        <v>3678.8241666666668</v>
      </c>
      <c r="I19" s="26"/>
      <c r="J19" s="92" t="s">
        <v>14</v>
      </c>
      <c r="K19" s="93">
        <v>14808</v>
      </c>
      <c r="L19" s="93">
        <v>14808</v>
      </c>
      <c r="M19" s="93">
        <v>19272</v>
      </c>
      <c r="N19" s="93">
        <v>18024</v>
      </c>
      <c r="O19" s="93">
        <f t="shared" si="7"/>
        <v>66912</v>
      </c>
      <c r="Q19" s="26"/>
      <c r="R19" s="92" t="s">
        <v>14</v>
      </c>
      <c r="S19" s="153">
        <f t="shared" si="6"/>
        <v>0.89598107629509571</v>
      </c>
      <c r="T19" s="153">
        <f t="shared" si="1"/>
        <v>0.95459832147787982</v>
      </c>
      <c r="U19" s="153">
        <f t="shared" si="2"/>
        <v>0.94624478229786446</v>
      </c>
      <c r="V19" s="153">
        <f t="shared" si="3"/>
        <v>0.97612997484835029</v>
      </c>
      <c r="W19" s="153">
        <f t="shared" si="4"/>
        <v>0.94501996403236088</v>
      </c>
    </row>
    <row r="20" spans="1:23" x14ac:dyDescent="0.25">
      <c r="A20" s="26"/>
      <c r="B20" s="90" t="s">
        <v>15</v>
      </c>
      <c r="C20" s="95">
        <v>1623.2030555555555</v>
      </c>
      <c r="D20" s="95">
        <v>608.65722222222257</v>
      </c>
      <c r="E20" s="95">
        <v>973.20694444444416</v>
      </c>
      <c r="F20" s="95">
        <v>362.28222222222223</v>
      </c>
      <c r="G20" s="95">
        <f t="shared" si="5"/>
        <v>3567.3494444444441</v>
      </c>
      <c r="I20" s="26"/>
      <c r="J20" s="92" t="s">
        <v>15</v>
      </c>
      <c r="K20" s="93">
        <v>14320</v>
      </c>
      <c r="L20" s="93">
        <v>14320</v>
      </c>
      <c r="M20" s="93">
        <v>18640</v>
      </c>
      <c r="N20" s="93">
        <v>17440</v>
      </c>
      <c r="O20" s="93">
        <f t="shared" si="7"/>
        <v>64720</v>
      </c>
      <c r="Q20" s="26"/>
      <c r="R20" s="92" t="s">
        <v>15</v>
      </c>
      <c r="S20" s="153">
        <f t="shared" si="6"/>
        <v>0.88664783131595282</v>
      </c>
      <c r="T20" s="153">
        <f t="shared" si="1"/>
        <v>0.95749600403476098</v>
      </c>
      <c r="U20" s="153">
        <f t="shared" si="2"/>
        <v>0.94778932701478302</v>
      </c>
      <c r="V20" s="153">
        <f t="shared" si="3"/>
        <v>0.97922693679918449</v>
      </c>
      <c r="W20" s="153">
        <f t="shared" si="4"/>
        <v>0.94488026198324404</v>
      </c>
    </row>
    <row r="21" spans="1:23" x14ac:dyDescent="0.25">
      <c r="A21" s="26"/>
      <c r="B21" s="90" t="s">
        <v>16</v>
      </c>
      <c r="C21" s="95">
        <v>1664.0791666666667</v>
      </c>
      <c r="D21" s="95">
        <v>932.03555555555567</v>
      </c>
      <c r="E21" s="95">
        <v>1117.0008333333333</v>
      </c>
      <c r="F21" s="95">
        <v>516.99888888888893</v>
      </c>
      <c r="G21" s="95">
        <f t="shared" si="5"/>
        <v>4230.1144444444453</v>
      </c>
      <c r="I21" s="26"/>
      <c r="J21" s="92" t="s">
        <v>16</v>
      </c>
      <c r="K21" s="93">
        <v>14840</v>
      </c>
      <c r="L21" s="93">
        <v>14840</v>
      </c>
      <c r="M21" s="93">
        <v>19304</v>
      </c>
      <c r="N21" s="93">
        <v>18032</v>
      </c>
      <c r="O21" s="93">
        <f t="shared" si="7"/>
        <v>67016</v>
      </c>
      <c r="Q21" s="26"/>
      <c r="R21" s="92" t="s">
        <v>16</v>
      </c>
      <c r="S21" s="153">
        <f t="shared" si="6"/>
        <v>0.88786528526504938</v>
      </c>
      <c r="T21" s="153">
        <f t="shared" si="1"/>
        <v>0.93719436957172808</v>
      </c>
      <c r="U21" s="153">
        <f t="shared" si="2"/>
        <v>0.94213630163005946</v>
      </c>
      <c r="V21" s="153">
        <f t="shared" si="3"/>
        <v>0.97132881050971109</v>
      </c>
      <c r="W21" s="153">
        <f t="shared" si="4"/>
        <v>0.93687903717851784</v>
      </c>
    </row>
    <row r="22" spans="1:23" x14ac:dyDescent="0.25">
      <c r="A22" s="26"/>
      <c r="B22" s="90" t="s">
        <v>17</v>
      </c>
      <c r="C22" s="95">
        <v>2210.2505555555535</v>
      </c>
      <c r="D22" s="95">
        <v>957.13055555555536</v>
      </c>
      <c r="E22" s="95">
        <v>1377.4627777777785</v>
      </c>
      <c r="F22" s="95">
        <v>516.76833333333332</v>
      </c>
      <c r="G22" s="95">
        <f t="shared" si="5"/>
        <v>5061.6122222222211</v>
      </c>
      <c r="I22" s="26"/>
      <c r="J22" s="92" t="s">
        <v>17</v>
      </c>
      <c r="K22" s="93">
        <v>14352</v>
      </c>
      <c r="L22" s="93">
        <v>14352</v>
      </c>
      <c r="M22" s="93">
        <v>18672</v>
      </c>
      <c r="N22" s="93">
        <v>17448</v>
      </c>
      <c r="O22" s="93">
        <f t="shared" si="7"/>
        <v>64824</v>
      </c>
      <c r="Q22" s="26"/>
      <c r="R22" s="92" t="s">
        <v>17</v>
      </c>
      <c r="S22" s="153">
        <f t="shared" si="6"/>
        <v>0.84599703486931765</v>
      </c>
      <c r="T22" s="153">
        <f t="shared" si="1"/>
        <v>0.93331030131301873</v>
      </c>
      <c r="U22" s="153">
        <f t="shared" si="2"/>
        <v>0.92622842878225264</v>
      </c>
      <c r="V22" s="153">
        <f t="shared" si="3"/>
        <v>0.97038237429313767</v>
      </c>
      <c r="W22" s="153">
        <f t="shared" si="4"/>
        <v>0.92191761967446895</v>
      </c>
    </row>
    <row r="23" spans="1:23" x14ac:dyDescent="0.25">
      <c r="A23" s="26"/>
      <c r="B23" s="90" t="s">
        <v>18</v>
      </c>
      <c r="C23" s="95">
        <v>2536.1297222222224</v>
      </c>
      <c r="D23" s="95">
        <v>1049.0947222222221</v>
      </c>
      <c r="E23" s="95">
        <v>2290.9463888888895</v>
      </c>
      <c r="F23" s="95">
        <v>677.12138888888921</v>
      </c>
      <c r="G23" s="95">
        <f t="shared" si="5"/>
        <v>6553.2922222222223</v>
      </c>
      <c r="I23" s="26"/>
      <c r="J23" s="92" t="s">
        <v>18</v>
      </c>
      <c r="K23" s="93">
        <v>14808</v>
      </c>
      <c r="L23" s="93">
        <v>14808</v>
      </c>
      <c r="M23" s="93">
        <v>19272</v>
      </c>
      <c r="N23" s="93">
        <v>18024</v>
      </c>
      <c r="O23" s="93">
        <f t="shared" si="7"/>
        <v>66912</v>
      </c>
      <c r="Q23" s="26"/>
      <c r="R23" s="92" t="s">
        <v>18</v>
      </c>
      <c r="S23" s="153">
        <f t="shared" si="6"/>
        <v>0.82873246068191364</v>
      </c>
      <c r="T23" s="153">
        <f t="shared" si="1"/>
        <v>0.92915351686775915</v>
      </c>
      <c r="U23" s="153">
        <f t="shared" si="2"/>
        <v>0.88112565437479817</v>
      </c>
      <c r="V23" s="153">
        <f t="shared" si="3"/>
        <v>0.96243223541450906</v>
      </c>
      <c r="W23" s="153">
        <f t="shared" si="4"/>
        <v>0.90206103206865396</v>
      </c>
    </row>
    <row r="24" spans="1:23" x14ac:dyDescent="0.25">
      <c r="A24" s="30"/>
      <c r="B24" s="90" t="s">
        <v>19</v>
      </c>
      <c r="C24" s="95">
        <v>2680.6319444444439</v>
      </c>
      <c r="D24" s="95">
        <v>1073.7847222222231</v>
      </c>
      <c r="E24" s="95">
        <v>1538.883333333335</v>
      </c>
      <c r="F24" s="95">
        <v>630.28250000000003</v>
      </c>
      <c r="G24" s="95">
        <f t="shared" si="5"/>
        <v>5923.5825000000023</v>
      </c>
      <c r="I24" s="30"/>
      <c r="J24" s="92" t="s">
        <v>19</v>
      </c>
      <c r="K24" s="93">
        <v>14840</v>
      </c>
      <c r="L24" s="93">
        <v>14840</v>
      </c>
      <c r="M24" s="93">
        <v>19304</v>
      </c>
      <c r="N24" s="93">
        <v>18032</v>
      </c>
      <c r="O24" s="93">
        <f t="shared" si="7"/>
        <v>67016</v>
      </c>
      <c r="Q24" s="30"/>
      <c r="R24" s="92" t="s">
        <v>19</v>
      </c>
      <c r="S24" s="153">
        <f t="shared" si="6"/>
        <v>0.81936442422881106</v>
      </c>
      <c r="T24" s="153">
        <f t="shared" si="1"/>
        <v>0.92764253893381243</v>
      </c>
      <c r="U24" s="153">
        <f t="shared" si="2"/>
        <v>0.92028163420361919</v>
      </c>
      <c r="V24" s="153">
        <f t="shared" si="3"/>
        <v>0.96504644520851823</v>
      </c>
      <c r="W24" s="153">
        <f t="shared" si="4"/>
        <v>0.91160942909156017</v>
      </c>
    </row>
    <row r="25" spans="1:23" x14ac:dyDescent="0.25">
      <c r="B25" s="90" t="s">
        <v>20</v>
      </c>
      <c r="C25" s="91">
        <v>2057.0061111111104</v>
      </c>
      <c r="D25" s="91">
        <v>1140.2686111111109</v>
      </c>
      <c r="E25" s="91">
        <v>1238.2922222222223</v>
      </c>
      <c r="F25" s="91">
        <v>749.58361111111105</v>
      </c>
      <c r="G25" s="91">
        <f t="shared" si="5"/>
        <v>5185.150555555555</v>
      </c>
      <c r="J25" s="92" t="s">
        <v>20</v>
      </c>
      <c r="K25" s="93">
        <v>14288</v>
      </c>
      <c r="L25" s="93">
        <v>14288</v>
      </c>
      <c r="M25" s="93">
        <v>18608</v>
      </c>
      <c r="N25" s="93">
        <v>17432</v>
      </c>
      <c r="O25" s="93">
        <f t="shared" si="7"/>
        <v>64616</v>
      </c>
      <c r="R25" s="92" t="s">
        <v>20</v>
      </c>
      <c r="S25" s="153">
        <f t="shared" si="6"/>
        <v>0.85603260700510142</v>
      </c>
      <c r="T25" s="153">
        <f t="shared" si="1"/>
        <v>0.92019396618763216</v>
      </c>
      <c r="U25" s="153">
        <f t="shared" si="2"/>
        <v>0.93345377137670771</v>
      </c>
      <c r="V25" s="153">
        <f t="shared" si="3"/>
        <v>0.95699956338279535</v>
      </c>
      <c r="W25" s="153">
        <f t="shared" si="4"/>
        <v>0.91975438659843456</v>
      </c>
    </row>
    <row r="26" spans="1:23" x14ac:dyDescent="0.25">
      <c r="B26" s="90" t="s">
        <v>21</v>
      </c>
      <c r="C26" s="91">
        <v>1757.3519444444444</v>
      </c>
      <c r="D26" s="91">
        <v>952.40805555555539</v>
      </c>
      <c r="E26" s="91">
        <v>1378.6983333333337</v>
      </c>
      <c r="F26" s="91">
        <v>645.00222222222214</v>
      </c>
      <c r="G26" s="91">
        <f t="shared" si="5"/>
        <v>4733.4605555555554</v>
      </c>
      <c r="J26" s="92" t="s">
        <v>21</v>
      </c>
      <c r="K26" s="93">
        <v>14840</v>
      </c>
      <c r="L26" s="93">
        <v>14840</v>
      </c>
      <c r="M26" s="93">
        <v>19304</v>
      </c>
      <c r="N26" s="93">
        <v>18032</v>
      </c>
      <c r="O26" s="93">
        <f t="shared" si="7"/>
        <v>67016</v>
      </c>
      <c r="R26" s="92" t="s">
        <v>21</v>
      </c>
      <c r="S26" s="153">
        <f t="shared" si="6"/>
        <v>0.88158005765199166</v>
      </c>
      <c r="T26" s="153">
        <f t="shared" si="1"/>
        <v>0.9358215595986823</v>
      </c>
      <c r="U26" s="153">
        <f t="shared" si="2"/>
        <v>0.92857965533913522</v>
      </c>
      <c r="V26" s="153">
        <f t="shared" si="3"/>
        <v>0.9642301340826186</v>
      </c>
      <c r="W26" s="153">
        <f t="shared" si="4"/>
        <v>0.92936820228668449</v>
      </c>
    </row>
    <row r="27" spans="1:23" x14ac:dyDescent="0.25">
      <c r="B27" s="90" t="s">
        <v>22</v>
      </c>
      <c r="C27" s="95">
        <v>535.81444444444446</v>
      </c>
      <c r="D27" s="95">
        <v>669.1825</v>
      </c>
      <c r="E27" s="95">
        <v>826.2149999999998</v>
      </c>
      <c r="F27" s="95">
        <v>186.69166666666658</v>
      </c>
      <c r="G27" s="95">
        <f t="shared" si="5"/>
        <v>2217.9036111111109</v>
      </c>
      <c r="J27" s="92" t="s">
        <v>22</v>
      </c>
      <c r="K27" s="93">
        <v>14384</v>
      </c>
      <c r="L27" s="93">
        <v>14384</v>
      </c>
      <c r="M27" s="93">
        <v>18704</v>
      </c>
      <c r="N27" s="93">
        <v>17456</v>
      </c>
      <c r="O27" s="93">
        <f t="shared" si="7"/>
        <v>64928</v>
      </c>
      <c r="R27" s="92" t="s">
        <v>22</v>
      </c>
      <c r="S27" s="153">
        <f t="shared" si="6"/>
        <v>0.96274927388456311</v>
      </c>
      <c r="T27" s="153">
        <f t="shared" si="1"/>
        <v>0.95347730116796436</v>
      </c>
      <c r="U27" s="153">
        <f t="shared" si="2"/>
        <v>0.9558268284858854</v>
      </c>
      <c r="V27" s="153">
        <f t="shared" si="3"/>
        <v>0.98930501451267949</v>
      </c>
      <c r="W27" s="153">
        <f t="shared" si="4"/>
        <v>0.96584056784267014</v>
      </c>
    </row>
    <row r="28" spans="1:23" x14ac:dyDescent="0.25">
      <c r="A28" s="29"/>
      <c r="B28" s="96" t="s">
        <v>23</v>
      </c>
      <c r="C28" s="97">
        <v>1632.1652777777792</v>
      </c>
      <c r="D28" s="97">
        <v>806.54527777777855</v>
      </c>
      <c r="E28" s="97">
        <v>1085.2727777777782</v>
      </c>
      <c r="F28" s="97">
        <v>535.59583333333342</v>
      </c>
      <c r="G28" s="97">
        <f t="shared" si="5"/>
        <v>4059.5791666666692</v>
      </c>
      <c r="I28" s="29"/>
      <c r="J28" s="29" t="s">
        <v>23</v>
      </c>
      <c r="K28" s="98">
        <v>14808</v>
      </c>
      <c r="L28" s="98">
        <v>14808</v>
      </c>
      <c r="M28" s="98">
        <v>19272</v>
      </c>
      <c r="N28" s="98">
        <v>18024</v>
      </c>
      <c r="O28" s="98">
        <f t="shared" si="7"/>
        <v>66912</v>
      </c>
      <c r="Q28" s="29"/>
      <c r="R28" s="29" t="s">
        <v>23</v>
      </c>
      <c r="S28" s="154">
        <f t="shared" si="6"/>
        <v>0.88977814169517966</v>
      </c>
      <c r="T28" s="154">
        <f t="shared" si="1"/>
        <v>0.94553313899393721</v>
      </c>
      <c r="U28" s="154">
        <f t="shared" si="2"/>
        <v>0.94368655158894887</v>
      </c>
      <c r="V28" s="154">
        <f t="shared" si="3"/>
        <v>0.97028429686344131</v>
      </c>
      <c r="W28" s="154">
        <f t="shared" si="4"/>
        <v>0.93932957964689934</v>
      </c>
    </row>
    <row r="29" spans="1:23" x14ac:dyDescent="0.25">
      <c r="A29" s="31">
        <v>2019</v>
      </c>
      <c r="B29" t="s">
        <v>12</v>
      </c>
      <c r="C29" s="95">
        <v>1717.8902777777778</v>
      </c>
      <c r="D29" s="95">
        <v>795.41944444444493</v>
      </c>
      <c r="E29" s="95">
        <v>422.23666666666668</v>
      </c>
      <c r="F29" s="95">
        <v>184.05027777777769</v>
      </c>
      <c r="G29" s="95">
        <f t="shared" si="5"/>
        <v>3119.5966666666673</v>
      </c>
      <c r="I29" s="31">
        <v>2019</v>
      </c>
      <c r="J29" s="92" t="s">
        <v>12</v>
      </c>
      <c r="K29" s="93">
        <v>14840</v>
      </c>
      <c r="L29" s="93">
        <v>14840</v>
      </c>
      <c r="M29" s="93">
        <v>19304</v>
      </c>
      <c r="N29" s="93">
        <v>18032</v>
      </c>
      <c r="O29" s="93">
        <f t="shared" si="7"/>
        <v>67016</v>
      </c>
      <c r="Q29" s="31">
        <v>2019</v>
      </c>
      <c r="R29" s="92" t="s">
        <v>12</v>
      </c>
      <c r="S29" s="153">
        <f t="shared" si="6"/>
        <v>0.88423919961066189</v>
      </c>
      <c r="T29" s="153">
        <f t="shared" si="1"/>
        <v>0.94640030697813715</v>
      </c>
      <c r="U29" s="153">
        <f t="shared" si="2"/>
        <v>0.97812698577151536</v>
      </c>
      <c r="V29" s="153">
        <f t="shared" si="3"/>
        <v>0.98979313011436454</v>
      </c>
      <c r="W29" s="153">
        <f t="shared" si="4"/>
        <v>0.95344997214595517</v>
      </c>
    </row>
    <row r="30" spans="1:23" x14ac:dyDescent="0.25">
      <c r="B30" t="s">
        <v>13</v>
      </c>
      <c r="C30" s="95">
        <v>2004.2741666666673</v>
      </c>
      <c r="D30" s="95">
        <v>819.37000000000023</v>
      </c>
      <c r="E30" s="95">
        <v>592.73999999999978</v>
      </c>
      <c r="F30" s="95">
        <v>217.54638888888886</v>
      </c>
      <c r="G30" s="95">
        <f t="shared" si="5"/>
        <v>3633.9305555555561</v>
      </c>
      <c r="J30" s="92" t="s">
        <v>13</v>
      </c>
      <c r="K30" s="93">
        <v>13376</v>
      </c>
      <c r="L30" s="93">
        <v>13376</v>
      </c>
      <c r="M30" s="93">
        <v>17408</v>
      </c>
      <c r="N30" s="93">
        <v>16280</v>
      </c>
      <c r="O30" s="93">
        <f t="shared" si="7"/>
        <v>60440</v>
      </c>
      <c r="R30" s="92" t="s">
        <v>13</v>
      </c>
      <c r="S30" s="153">
        <f t="shared" si="6"/>
        <v>0.85015892892743217</v>
      </c>
      <c r="T30" s="153">
        <f t="shared" si="1"/>
        <v>0.93874327153110049</v>
      </c>
      <c r="U30" s="153">
        <f t="shared" si="2"/>
        <v>0.96595013786764705</v>
      </c>
      <c r="V30" s="153">
        <f t="shared" si="3"/>
        <v>0.98663719969969965</v>
      </c>
      <c r="W30" s="153">
        <f t="shared" si="4"/>
        <v>0.93987540444150308</v>
      </c>
    </row>
    <row r="31" spans="1:23" x14ac:dyDescent="0.25">
      <c r="B31" t="s">
        <v>14</v>
      </c>
      <c r="C31" s="95">
        <v>2754.074999999998</v>
      </c>
      <c r="D31" s="95">
        <v>1089.8424999999995</v>
      </c>
      <c r="E31" s="95">
        <v>818.4722222222216</v>
      </c>
      <c r="F31" s="95">
        <v>355.1808333333334</v>
      </c>
      <c r="G31" s="95">
        <f t="shared" si="5"/>
        <v>5017.5705555555533</v>
      </c>
      <c r="J31" s="92" t="s">
        <v>14</v>
      </c>
      <c r="K31" s="93">
        <v>14808</v>
      </c>
      <c r="L31" s="93">
        <v>14808</v>
      </c>
      <c r="M31" s="93">
        <v>19272</v>
      </c>
      <c r="N31" s="93">
        <v>18024</v>
      </c>
      <c r="O31" s="93">
        <f t="shared" si="7"/>
        <v>66912</v>
      </c>
      <c r="R31" s="92" t="s">
        <v>14</v>
      </c>
      <c r="S31" s="153">
        <f t="shared" si="6"/>
        <v>0.8140143841166938</v>
      </c>
      <c r="T31" s="153">
        <f t="shared" si="1"/>
        <v>0.92640177606699081</v>
      </c>
      <c r="U31" s="153">
        <f t="shared" si="2"/>
        <v>0.95753049905447174</v>
      </c>
      <c r="V31" s="153">
        <f t="shared" si="3"/>
        <v>0.98029400613996154</v>
      </c>
      <c r="W31" s="153">
        <f t="shared" si="4"/>
        <v>0.9250123960492056</v>
      </c>
    </row>
    <row r="32" spans="1:23" x14ac:dyDescent="0.25">
      <c r="B32" t="s">
        <v>15</v>
      </c>
      <c r="C32" s="91">
        <v>2529.493888888891</v>
      </c>
      <c r="D32" s="91">
        <v>1082.2830555555558</v>
      </c>
      <c r="E32" s="91">
        <v>946.99499999999932</v>
      </c>
      <c r="F32" s="91">
        <v>408.43388888888887</v>
      </c>
      <c r="G32" s="91">
        <f t="shared" si="5"/>
        <v>4967.2058333333343</v>
      </c>
      <c r="I32" s="26"/>
      <c r="J32" s="92" t="s">
        <v>15</v>
      </c>
      <c r="K32" s="93">
        <v>14320</v>
      </c>
      <c r="L32" s="93">
        <v>14320</v>
      </c>
      <c r="M32" s="93">
        <v>18640</v>
      </c>
      <c r="N32" s="93">
        <v>17440</v>
      </c>
      <c r="O32" s="93">
        <f t="shared" si="7"/>
        <v>64720</v>
      </c>
      <c r="Q32" s="26"/>
      <c r="R32" s="92" t="s">
        <v>15</v>
      </c>
      <c r="S32" s="214">
        <f t="shared" ref="S32:S34" si="8">1-(C32/K32)</f>
        <v>0.82335936530105513</v>
      </c>
      <c r="T32" s="214">
        <f t="shared" ref="T32:T34" si="9">1-(D32/L32)</f>
        <v>0.92442157433271255</v>
      </c>
      <c r="U32" s="214">
        <f t="shared" ref="U32:U34" si="10">1-(E32/M32)</f>
        <v>0.94919554721030042</v>
      </c>
      <c r="V32" s="214">
        <f t="shared" ref="V32:V34" si="11">1-(F32/N32)</f>
        <v>0.97658062563710502</v>
      </c>
      <c r="W32" s="214">
        <f t="shared" ref="W32:W34" si="12">1-(G32/O32)</f>
        <v>0.92325083693860732</v>
      </c>
    </row>
    <row r="33" spans="1:30" x14ac:dyDescent="0.25">
      <c r="B33" t="s">
        <v>16</v>
      </c>
      <c r="C33" s="91">
        <v>2340.1400000000003</v>
      </c>
      <c r="D33" s="91">
        <v>1507.8944444444442</v>
      </c>
      <c r="E33" s="91">
        <v>1094.9427777777776</v>
      </c>
      <c r="F33" s="91">
        <v>612.13000000000022</v>
      </c>
      <c r="G33" s="91">
        <f t="shared" si="5"/>
        <v>5555.1072222222219</v>
      </c>
      <c r="I33" s="92"/>
      <c r="J33" s="92" t="s">
        <v>16</v>
      </c>
      <c r="K33" s="93">
        <v>14840</v>
      </c>
      <c r="L33" s="93">
        <v>14840</v>
      </c>
      <c r="M33" s="93">
        <v>19304</v>
      </c>
      <c r="N33" s="93">
        <v>18032</v>
      </c>
      <c r="O33" s="93">
        <f t="shared" si="7"/>
        <v>67016</v>
      </c>
      <c r="Q33" s="92"/>
      <c r="R33" s="92" t="s">
        <v>16</v>
      </c>
      <c r="S33" s="214">
        <f t="shared" si="8"/>
        <v>0.84230862533692719</v>
      </c>
      <c r="T33" s="214">
        <f t="shared" si="9"/>
        <v>0.89838986223420192</v>
      </c>
      <c r="U33" s="214">
        <f t="shared" si="10"/>
        <v>0.94327896924068699</v>
      </c>
      <c r="V33" s="214">
        <f t="shared" si="11"/>
        <v>0.96605312777284824</v>
      </c>
      <c r="W33" s="214">
        <f t="shared" si="12"/>
        <v>0.91710774707200937</v>
      </c>
    </row>
    <row r="34" spans="1:30" x14ac:dyDescent="0.25">
      <c r="B34" t="s">
        <v>17</v>
      </c>
      <c r="C34" s="91">
        <v>2672.7083333333339</v>
      </c>
      <c r="D34" s="91">
        <v>1247.6469444444451</v>
      </c>
      <c r="E34" s="91">
        <v>905.4155555555551</v>
      </c>
      <c r="F34" s="91">
        <v>879.56972222222225</v>
      </c>
      <c r="G34" s="91">
        <f t="shared" si="5"/>
        <v>5705.3405555555564</v>
      </c>
      <c r="I34" s="92"/>
      <c r="J34" s="92" t="s">
        <v>17</v>
      </c>
      <c r="K34" s="93">
        <v>14352</v>
      </c>
      <c r="L34" s="93">
        <v>14352</v>
      </c>
      <c r="M34" s="93">
        <v>18672</v>
      </c>
      <c r="N34" s="93">
        <v>17448</v>
      </c>
      <c r="O34" s="93">
        <f t="shared" si="7"/>
        <v>64824</v>
      </c>
      <c r="Q34" s="92"/>
      <c r="R34" s="92" t="s">
        <v>17</v>
      </c>
      <c r="S34" s="214">
        <f t="shared" si="8"/>
        <v>0.81377450297287246</v>
      </c>
      <c r="T34" s="214">
        <f t="shared" si="9"/>
        <v>0.91306807800693668</v>
      </c>
      <c r="U34" s="214">
        <f t="shared" si="10"/>
        <v>0.95150944968104356</v>
      </c>
      <c r="V34" s="214">
        <f t="shared" si="11"/>
        <v>0.94958908056956548</v>
      </c>
      <c r="W34" s="214">
        <f t="shared" si="12"/>
        <v>0.91198721838276631</v>
      </c>
      <c r="Y34" s="214">
        <f>SUM(O29:O40)/4</f>
        <v>197082</v>
      </c>
    </row>
    <row r="35" spans="1:30" x14ac:dyDescent="0.25">
      <c r="B35" t="s">
        <v>18</v>
      </c>
      <c r="C35" s="91">
        <v>3633.4494444444463</v>
      </c>
      <c r="D35" s="91">
        <v>1707.7974999999992</v>
      </c>
      <c r="E35" s="91">
        <v>1670.725555555556</v>
      </c>
      <c r="F35" s="91">
        <v>1347.1441666666672</v>
      </c>
      <c r="G35" s="91">
        <f t="shared" si="5"/>
        <v>8359.1166666666686</v>
      </c>
      <c r="I35" s="92"/>
      <c r="J35" s="92" t="s">
        <v>18</v>
      </c>
      <c r="K35" s="93">
        <v>14808</v>
      </c>
      <c r="L35" s="93">
        <v>14808</v>
      </c>
      <c r="M35" s="93">
        <v>19272</v>
      </c>
      <c r="N35" s="93">
        <v>18024</v>
      </c>
      <c r="O35" s="93">
        <f t="shared" si="7"/>
        <v>66912</v>
      </c>
      <c r="Q35" s="92"/>
      <c r="R35" s="92" t="s">
        <v>18</v>
      </c>
      <c r="S35" s="214">
        <f t="shared" ref="S35" si="13">1-(C35/K35)</f>
        <v>0.75462929197430806</v>
      </c>
      <c r="T35" s="214">
        <f t="shared" ref="T35" si="14">1-(D35/L35)</f>
        <v>0.8846706172339277</v>
      </c>
      <c r="U35" s="214">
        <f t="shared" ref="U35" si="15">1-(E35/M35)</f>
        <v>0.91330813846224801</v>
      </c>
      <c r="V35" s="214">
        <f t="shared" ref="V35" si="16">1-(F35/N35)</f>
        <v>0.92525831299008732</v>
      </c>
      <c r="W35" s="214">
        <f t="shared" ref="W35" si="17">1-(G35/O35)</f>
        <v>0.87507298142834367</v>
      </c>
    </row>
    <row r="36" spans="1:30" x14ac:dyDescent="0.25">
      <c r="B36" t="s">
        <v>19</v>
      </c>
      <c r="C36" s="91">
        <v>3020.1316666666648</v>
      </c>
      <c r="D36" s="91">
        <v>1192.0524999999998</v>
      </c>
      <c r="E36" s="91">
        <v>1170.6524999999997</v>
      </c>
      <c r="F36" s="91">
        <v>663.14305555555586</v>
      </c>
      <c r="G36" s="91">
        <f t="shared" si="5"/>
        <v>6045.9797222222205</v>
      </c>
      <c r="I36" s="92"/>
      <c r="J36" s="92" t="s">
        <v>19</v>
      </c>
      <c r="K36" s="93">
        <v>14840</v>
      </c>
      <c r="L36" s="93">
        <v>14840</v>
      </c>
      <c r="M36" s="93">
        <v>19304</v>
      </c>
      <c r="N36" s="93">
        <v>18032</v>
      </c>
      <c r="O36" s="93">
        <f t="shared" ref="O36:O40" si="18">SUM(K36:N36)</f>
        <v>67016</v>
      </c>
      <c r="Q36" s="92"/>
      <c r="R36" s="92" t="s">
        <v>19</v>
      </c>
      <c r="S36" s="214">
        <f t="shared" ref="S36" si="19">1-(C36/K36)</f>
        <v>0.79648708445642424</v>
      </c>
      <c r="T36" s="214">
        <f t="shared" ref="T36" si="20">1-(D36/L36)</f>
        <v>0.91967301212938013</v>
      </c>
      <c r="U36" s="214">
        <f t="shared" ref="U36" si="21">1-(E36/M36)</f>
        <v>0.93935699854952348</v>
      </c>
      <c r="V36" s="214">
        <f t="shared" ref="V36" si="22">1-(F36/N36)</f>
        <v>0.96322409851621804</v>
      </c>
      <c r="W36" s="214">
        <f t="shared" ref="W36" si="23">1-(G36/O36)</f>
        <v>0.90978304103166074</v>
      </c>
    </row>
    <row r="37" spans="1:30" x14ac:dyDescent="0.25">
      <c r="B37" t="s">
        <v>20</v>
      </c>
      <c r="C37" s="91">
        <v>2204.5922222222234</v>
      </c>
      <c r="D37" s="91">
        <v>1170.1727777777778</v>
      </c>
      <c r="E37" s="91">
        <v>921.32777777777767</v>
      </c>
      <c r="F37" s="91">
        <v>778.81694444444429</v>
      </c>
      <c r="G37" s="91">
        <f t="shared" si="5"/>
        <v>5074.9097222222226</v>
      </c>
      <c r="I37" s="92"/>
      <c r="J37" s="92" t="s">
        <v>20</v>
      </c>
      <c r="K37" s="93">
        <v>14288</v>
      </c>
      <c r="L37" s="93">
        <v>14288</v>
      </c>
      <c r="M37" s="93">
        <v>18608</v>
      </c>
      <c r="N37" s="93">
        <v>17432</v>
      </c>
      <c r="O37" s="93">
        <f t="shared" si="18"/>
        <v>64616</v>
      </c>
      <c r="Q37" s="92"/>
      <c r="R37" s="92" t="s">
        <v>20</v>
      </c>
      <c r="S37" s="214">
        <f t="shared" ref="S37" si="24">1-(C37/K37)</f>
        <v>0.84570323192733599</v>
      </c>
      <c r="T37" s="214">
        <f t="shared" ref="T37" si="25">1-(D37/L37)</f>
        <v>0.91810100939405248</v>
      </c>
      <c r="U37" s="214">
        <f t="shared" ref="U37" si="26">1-(E37/M37)</f>
        <v>0.95048754418649084</v>
      </c>
      <c r="V37" s="214">
        <f t="shared" ref="V37" si="27">1-(F37/N37)</f>
        <v>0.95532257087858852</v>
      </c>
      <c r="W37" s="214">
        <f t="shared" ref="W37" si="28">1-(G37/O37)</f>
        <v>0.92146047848486101</v>
      </c>
    </row>
    <row r="38" spans="1:30" x14ac:dyDescent="0.25">
      <c r="B38" t="s">
        <v>21</v>
      </c>
      <c r="C38" s="95">
        <v>2838.5686111111122</v>
      </c>
      <c r="D38" s="95">
        <v>779.58388888888942</v>
      </c>
      <c r="E38" s="95">
        <v>925.42055555555567</v>
      </c>
      <c r="F38" s="95">
        <v>905.87555555555559</v>
      </c>
      <c r="G38" s="95">
        <f t="shared" si="5"/>
        <v>5449.4486111111128</v>
      </c>
      <c r="I38" s="92"/>
      <c r="J38" s="92" t="s">
        <v>21</v>
      </c>
      <c r="K38" s="93">
        <v>14840</v>
      </c>
      <c r="L38" s="93">
        <v>14840</v>
      </c>
      <c r="M38" s="93">
        <v>19304</v>
      </c>
      <c r="N38" s="93">
        <v>18032</v>
      </c>
      <c r="O38" s="93">
        <f t="shared" si="18"/>
        <v>67016</v>
      </c>
      <c r="Q38" s="92"/>
      <c r="R38" s="92" t="s">
        <v>21</v>
      </c>
      <c r="S38" s="214">
        <f t="shared" ref="S38" si="29">1-(C38/K38)</f>
        <v>0.80872179170410297</v>
      </c>
      <c r="T38" s="214">
        <f t="shared" ref="T38" si="30">1-(D38/L38)</f>
        <v>0.94746739293201554</v>
      </c>
      <c r="U38" s="214">
        <f t="shared" ref="U38" si="31">1-(E38/M38)</f>
        <v>0.95206068402633881</v>
      </c>
      <c r="V38" s="214">
        <f t="shared" ref="V38" si="32">1-(F38/N38)</f>
        <v>0.94976289066351183</v>
      </c>
      <c r="W38" s="214">
        <f t="shared" ref="W38" si="33">1-(G38/O38)</f>
        <v>0.91868436476198057</v>
      </c>
    </row>
    <row r="39" spans="1:30" x14ac:dyDescent="0.25">
      <c r="B39" t="s">
        <v>22</v>
      </c>
      <c r="C39" s="91">
        <v>2293.7788888888899</v>
      </c>
      <c r="D39" s="91">
        <v>707.34888888888884</v>
      </c>
      <c r="E39" s="91">
        <v>685.06250000000011</v>
      </c>
      <c r="F39" s="91">
        <v>782.48833333333312</v>
      </c>
      <c r="G39" s="91">
        <f t="shared" si="5"/>
        <v>4468.6786111111114</v>
      </c>
      <c r="I39" s="92"/>
      <c r="J39" s="92" t="s">
        <v>22</v>
      </c>
      <c r="K39" s="93">
        <v>14384</v>
      </c>
      <c r="L39" s="93">
        <v>14384</v>
      </c>
      <c r="M39" s="93">
        <v>18704</v>
      </c>
      <c r="N39" s="93">
        <v>17456</v>
      </c>
      <c r="O39" s="93">
        <f t="shared" si="18"/>
        <v>64928</v>
      </c>
      <c r="Q39" s="92"/>
      <c r="R39" s="92" t="s">
        <v>22</v>
      </c>
      <c r="S39" s="214">
        <f t="shared" ref="S39" si="34">1-(C39/K39)</f>
        <v>0.84053261339760221</v>
      </c>
      <c r="T39" s="214">
        <f t="shared" ref="T39" si="35">1-(D39/L39)</f>
        <v>0.95082390928191818</v>
      </c>
      <c r="U39" s="214">
        <f t="shared" ref="U39" si="36">1-(E39/M39)</f>
        <v>0.96337347626176217</v>
      </c>
      <c r="V39" s="214">
        <f t="shared" ref="V39" si="37">1-(F39/N39)</f>
        <v>0.95517367476321424</v>
      </c>
      <c r="W39" s="214">
        <f t="shared" ref="W39" si="38">1-(G39/O39)</f>
        <v>0.9311748612137889</v>
      </c>
    </row>
    <row r="40" spans="1:30" x14ac:dyDescent="0.25">
      <c r="A40" s="29"/>
      <c r="B40" s="29" t="s">
        <v>23</v>
      </c>
      <c r="C40" s="208">
        <v>2535.3688888888901</v>
      </c>
      <c r="D40" s="208">
        <v>1164.1380555555554</v>
      </c>
      <c r="E40" s="208">
        <v>1345.8252777777782</v>
      </c>
      <c r="F40" s="208">
        <v>1088.7338888888885</v>
      </c>
      <c r="G40" s="208">
        <f t="shared" si="5"/>
        <v>6134.0661111111112</v>
      </c>
      <c r="H40" s="29"/>
      <c r="I40" s="29"/>
      <c r="J40" s="29" t="s">
        <v>23</v>
      </c>
      <c r="K40" s="98">
        <v>14808</v>
      </c>
      <c r="L40" s="98">
        <v>14808</v>
      </c>
      <c r="M40" s="98">
        <v>19272</v>
      </c>
      <c r="N40" s="98">
        <v>18024</v>
      </c>
      <c r="O40" s="98">
        <f t="shared" si="18"/>
        <v>66912</v>
      </c>
      <c r="P40" s="29"/>
      <c r="Q40" s="29"/>
      <c r="R40" s="29" t="s">
        <v>23</v>
      </c>
      <c r="S40" s="154">
        <f t="shared" ref="S40:S42" si="39">1-(C40/K40)</f>
        <v>0.82878384056666055</v>
      </c>
      <c r="T40" s="154">
        <f t="shared" ref="T40:T42" si="40">1-(D40/L40)</f>
        <v>0.9213845181283391</v>
      </c>
      <c r="U40" s="154">
        <f t="shared" ref="U40:U42" si="41">1-(E40/M40)</f>
        <v>0.93016680791937634</v>
      </c>
      <c r="V40" s="154">
        <f t="shared" ref="V40:V42" si="42">1-(F40/N40)</f>
        <v>0.93959532351925834</v>
      </c>
      <c r="W40" s="154">
        <f t="shared" ref="W40:W42" si="43">1-(G40/O40)</f>
        <v>0.90832636730166316</v>
      </c>
    </row>
    <row r="41" spans="1:30" x14ac:dyDescent="0.25">
      <c r="A41" s="26">
        <v>2020</v>
      </c>
      <c r="B41" s="90" t="s">
        <v>12</v>
      </c>
      <c r="C41" s="91">
        <v>1474.4566666666669</v>
      </c>
      <c r="D41" s="91">
        <v>654.51083333333372</v>
      </c>
      <c r="E41" s="91">
        <v>556.95611111111123</v>
      </c>
      <c r="F41" s="91">
        <v>344.99944444444469</v>
      </c>
      <c r="G41" s="91">
        <f>SUM(C41:F41)</f>
        <v>3030.9230555555564</v>
      </c>
      <c r="I41" s="26">
        <f>A41</f>
        <v>2020</v>
      </c>
      <c r="J41" s="92" t="s">
        <v>12</v>
      </c>
      <c r="K41" s="93">
        <v>14840</v>
      </c>
      <c r="L41" s="93">
        <v>14840</v>
      </c>
      <c r="M41" s="93">
        <v>19304</v>
      </c>
      <c r="N41" s="93">
        <v>18032</v>
      </c>
      <c r="O41" s="93">
        <f t="shared" ref="O41:O45" si="44">SUM(K41:N41)</f>
        <v>67016</v>
      </c>
      <c r="Q41" s="26">
        <f>I41</f>
        <v>2020</v>
      </c>
      <c r="R41" s="92" t="s">
        <v>12</v>
      </c>
      <c r="S41" s="214">
        <f t="shared" si="39"/>
        <v>0.90064308176100627</v>
      </c>
      <c r="T41" s="214">
        <f t="shared" si="40"/>
        <v>0.9558954964061096</v>
      </c>
      <c r="U41" s="214">
        <f t="shared" si="41"/>
        <v>0.97114815006676791</v>
      </c>
      <c r="V41" s="214">
        <f t="shared" si="42"/>
        <v>0.98086737774820076</v>
      </c>
      <c r="W41" s="214">
        <f t="shared" si="43"/>
        <v>0.95477314289788173</v>
      </c>
    </row>
    <row r="42" spans="1:30" x14ac:dyDescent="0.25">
      <c r="A42" s="26"/>
      <c r="B42" s="90" t="s">
        <v>13</v>
      </c>
      <c r="C42" s="91">
        <v>1698.4833333333333</v>
      </c>
      <c r="D42" s="91">
        <v>958.86833333333311</v>
      </c>
      <c r="E42" s="91">
        <v>887.55111111111125</v>
      </c>
      <c r="F42" s="91">
        <v>445.66388888888883</v>
      </c>
      <c r="G42" s="91">
        <f t="shared" ref="G42:G64" si="45">SUM(C42:F42)</f>
        <v>3990.5666666666666</v>
      </c>
      <c r="I42" s="26"/>
      <c r="J42" s="92" t="s">
        <v>13</v>
      </c>
      <c r="K42" s="93">
        <v>13376</v>
      </c>
      <c r="L42" s="93">
        <v>13376</v>
      </c>
      <c r="M42" s="93">
        <v>17408</v>
      </c>
      <c r="N42" s="93">
        <v>16280</v>
      </c>
      <c r="O42" s="93">
        <f t="shared" si="44"/>
        <v>60440</v>
      </c>
      <c r="Q42" s="26"/>
      <c r="R42" s="92" t="s">
        <v>13</v>
      </c>
      <c r="S42" s="214">
        <f t="shared" si="39"/>
        <v>0.8730200857256778</v>
      </c>
      <c r="T42" s="214">
        <f t="shared" si="40"/>
        <v>0.928314269338118</v>
      </c>
      <c r="U42" s="214">
        <f t="shared" si="41"/>
        <v>0.94901475694444448</v>
      </c>
      <c r="V42" s="214">
        <f t="shared" si="42"/>
        <v>0.97262506825006823</v>
      </c>
      <c r="W42" s="214">
        <f t="shared" si="43"/>
        <v>0.93397474078976395</v>
      </c>
    </row>
    <row r="43" spans="1:30" x14ac:dyDescent="0.25">
      <c r="A43" s="26"/>
      <c r="B43" s="90" t="s">
        <v>14</v>
      </c>
      <c r="C43" s="91">
        <v>2053.8080555555557</v>
      </c>
      <c r="D43" s="91">
        <v>757.59000000000049</v>
      </c>
      <c r="E43" s="91">
        <v>554.76666666666677</v>
      </c>
      <c r="F43" s="91">
        <v>304.7838888888889</v>
      </c>
      <c r="G43" s="91">
        <f t="shared" si="45"/>
        <v>3670.9486111111119</v>
      </c>
      <c r="I43" s="26"/>
      <c r="J43" s="94" t="s">
        <v>14</v>
      </c>
      <c r="K43" s="93">
        <v>14808</v>
      </c>
      <c r="L43" s="93">
        <v>14808</v>
      </c>
      <c r="M43" s="93">
        <v>19272</v>
      </c>
      <c r="N43" s="93">
        <v>18024</v>
      </c>
      <c r="O43" s="93">
        <f t="shared" si="44"/>
        <v>66912</v>
      </c>
      <c r="Q43" s="26"/>
      <c r="R43" s="94" t="s">
        <v>14</v>
      </c>
      <c r="S43" s="214">
        <f t="shared" ref="S43:S44" si="46">1-(C43/K43)</f>
        <v>0.86130415616183442</v>
      </c>
      <c r="T43" s="214">
        <f t="shared" ref="T43:T44" si="47">1-(D43/L43)</f>
        <v>0.94883914100486222</v>
      </c>
      <c r="U43" s="214">
        <f t="shared" ref="U43:U44" si="48">1-(E43/M43)</f>
        <v>0.97121385083713851</v>
      </c>
      <c r="V43" s="214">
        <f t="shared" ref="V43:V44" si="49">1-(F43/N43)</f>
        <v>0.9830901082507274</v>
      </c>
      <c r="W43" s="214">
        <f t="shared" ref="W43:W44" si="50">1-(G43/O43)</f>
        <v>0.94513766422897072</v>
      </c>
    </row>
    <row r="44" spans="1:30" x14ac:dyDescent="0.25">
      <c r="A44" s="26"/>
      <c r="B44" s="90" t="s">
        <v>15</v>
      </c>
      <c r="C44" s="95">
        <v>641.4655555555554</v>
      </c>
      <c r="D44" s="95">
        <v>456.15638888888884</v>
      </c>
      <c r="E44" s="95">
        <v>167.4677777777778</v>
      </c>
      <c r="F44" s="95">
        <v>161.90249999999995</v>
      </c>
      <c r="G44" s="95">
        <f t="shared" si="45"/>
        <v>1426.9922222222219</v>
      </c>
      <c r="I44" s="26"/>
      <c r="J44" s="94" t="s">
        <v>15</v>
      </c>
      <c r="K44" s="93">
        <v>15480</v>
      </c>
      <c r="L44" s="93">
        <v>15656</v>
      </c>
      <c r="M44" s="93">
        <v>19976</v>
      </c>
      <c r="N44" s="93">
        <v>18000</v>
      </c>
      <c r="O44" s="93">
        <f t="shared" si="44"/>
        <v>69112</v>
      </c>
      <c r="Q44" s="26"/>
      <c r="R44" s="94" t="s">
        <v>15</v>
      </c>
      <c r="S44" s="214">
        <f t="shared" si="46"/>
        <v>0.95856165661785819</v>
      </c>
      <c r="T44" s="214">
        <f t="shared" si="47"/>
        <v>0.97086379733719408</v>
      </c>
      <c r="U44" s="214">
        <f t="shared" si="48"/>
        <v>0.99161655097227785</v>
      </c>
      <c r="V44" s="214">
        <f t="shared" si="49"/>
        <v>0.99100541666666664</v>
      </c>
      <c r="W44" s="214">
        <f t="shared" si="50"/>
        <v>0.97935246813545807</v>
      </c>
      <c r="AD44" t="s">
        <v>232</v>
      </c>
    </row>
    <row r="45" spans="1:30" x14ac:dyDescent="0.25">
      <c r="A45" s="26"/>
      <c r="B45" s="90" t="s">
        <v>16</v>
      </c>
      <c r="C45" s="91">
        <v>824.76472222222253</v>
      </c>
      <c r="D45" s="91">
        <v>549.39055555555581</v>
      </c>
      <c r="E45" s="91">
        <v>415.69805555555536</v>
      </c>
      <c r="F45" s="91">
        <v>356.01249999999993</v>
      </c>
      <c r="G45" s="91">
        <f t="shared" si="45"/>
        <v>2145.8658333333337</v>
      </c>
      <c r="I45" s="26"/>
      <c r="J45" s="94" t="s">
        <v>16</v>
      </c>
      <c r="K45" s="93">
        <v>15996</v>
      </c>
      <c r="L45" s="93">
        <v>16164</v>
      </c>
      <c r="M45" s="93">
        <v>20628</v>
      </c>
      <c r="N45" s="93">
        <v>18600</v>
      </c>
      <c r="O45" s="93">
        <f t="shared" si="44"/>
        <v>71388</v>
      </c>
      <c r="Q45" s="26"/>
      <c r="R45" s="94" t="s">
        <v>16</v>
      </c>
      <c r="S45" s="214">
        <f t="shared" ref="S45" si="51">1-(C45/K45)</f>
        <v>0.94843931468978349</v>
      </c>
      <c r="T45" s="214">
        <f t="shared" ref="T45" si="52">1-(D45/L45)</f>
        <v>0.96601147268277932</v>
      </c>
      <c r="U45" s="214">
        <f t="shared" ref="U45" si="53">1-(E45/M45)</f>
        <v>0.97984787397927309</v>
      </c>
      <c r="V45" s="214">
        <f t="shared" ref="V45" si="54">1-(F45/N45)</f>
        <v>0.98085954301075273</v>
      </c>
      <c r="W45" s="214">
        <f t="shared" ref="W45" si="55">1-(G45/O45)</f>
        <v>0.96994080471040889</v>
      </c>
    </row>
    <row r="46" spans="1:30" x14ac:dyDescent="0.25">
      <c r="A46" s="26"/>
      <c r="B46" s="90" t="s">
        <v>17</v>
      </c>
      <c r="C46" s="91">
        <v>1591.1752777777763</v>
      </c>
      <c r="D46" s="91">
        <v>1069.9050000000002</v>
      </c>
      <c r="E46" s="91">
        <v>900.00361111111113</v>
      </c>
      <c r="F46" s="91">
        <v>494.28166666666692</v>
      </c>
      <c r="G46" s="91">
        <f t="shared" si="45"/>
        <v>4055.3655555555542</v>
      </c>
      <c r="I46" s="26"/>
      <c r="J46" s="92" t="s">
        <v>17</v>
      </c>
      <c r="K46" s="93">
        <v>15480</v>
      </c>
      <c r="L46" s="93">
        <v>15656</v>
      </c>
      <c r="M46" s="93">
        <v>19976</v>
      </c>
      <c r="N46" s="93">
        <v>18000</v>
      </c>
      <c r="O46" s="93">
        <f>SUM(K46:N46)</f>
        <v>69112</v>
      </c>
      <c r="Q46" s="26"/>
      <c r="R46" s="92" t="s">
        <v>17</v>
      </c>
      <c r="S46" s="214">
        <f t="shared" ref="S46" si="56">1-(C46/K46)</f>
        <v>0.89721089936836074</v>
      </c>
      <c r="T46" s="214">
        <f t="shared" ref="T46" si="57">1-(D46/L46)</f>
        <v>0.93166166326009192</v>
      </c>
      <c r="U46" s="214">
        <f t="shared" ref="U46" si="58">1-(E46/M46)</f>
        <v>0.954945754349664</v>
      </c>
      <c r="V46" s="214">
        <f t="shared" ref="V46" si="59">1-(F46/N46)</f>
        <v>0.97253990740740737</v>
      </c>
      <c r="W46" s="214">
        <f t="shared" ref="W46" si="60">1-(G46/O46)</f>
        <v>0.94132183187354501</v>
      </c>
    </row>
    <row r="47" spans="1:30" x14ac:dyDescent="0.25">
      <c r="A47" s="26"/>
      <c r="B47" s="90" t="s">
        <v>18</v>
      </c>
      <c r="C47" s="91">
        <v>3069.2913888888884</v>
      </c>
      <c r="D47" s="91">
        <v>1385.5933333333337</v>
      </c>
      <c r="E47" s="91">
        <v>1958.0841666666668</v>
      </c>
      <c r="F47" s="91">
        <v>937.98611111111109</v>
      </c>
      <c r="G47" s="91">
        <f t="shared" si="45"/>
        <v>7350.9549999999999</v>
      </c>
      <c r="I47" s="26"/>
      <c r="J47" s="92" t="s">
        <v>18</v>
      </c>
      <c r="K47" s="93">
        <v>15996</v>
      </c>
      <c r="L47" s="93">
        <v>16180</v>
      </c>
      <c r="M47" s="93">
        <v>20644</v>
      </c>
      <c r="N47" s="93">
        <v>18600</v>
      </c>
      <c r="O47" s="93">
        <f t="shared" ref="O47:O64" si="61">SUM(K47:N47)</f>
        <v>71420</v>
      </c>
      <c r="Q47" s="26"/>
      <c r="R47" s="92" t="s">
        <v>18</v>
      </c>
      <c r="S47" s="238">
        <f t="shared" ref="S47" si="62">1-(C47/K47)</f>
        <v>0.80812131852407543</v>
      </c>
      <c r="T47" s="214">
        <f t="shared" ref="T47" si="63">1-(D47/L47)</f>
        <v>0.91436382365059743</v>
      </c>
      <c r="U47" s="214">
        <f t="shared" ref="U47" si="64">1-(E47/M47)</f>
        <v>0.90514996286249438</v>
      </c>
      <c r="V47" s="214">
        <f t="shared" ref="V47" si="65">1-(F47/N47)</f>
        <v>0.94957063918757467</v>
      </c>
      <c r="W47" s="214">
        <f t="shared" ref="W47" si="66">1-(G47/O47)</f>
        <v>0.89707427891346958</v>
      </c>
    </row>
    <row r="48" spans="1:30" x14ac:dyDescent="0.25">
      <c r="A48" s="26"/>
      <c r="B48" s="90" t="s">
        <v>19</v>
      </c>
      <c r="C48" s="91">
        <v>3344.5183333333352</v>
      </c>
      <c r="D48" s="91">
        <v>1914.4630555555557</v>
      </c>
      <c r="E48" s="91">
        <v>2848.8725000000031</v>
      </c>
      <c r="F48" s="91">
        <v>1200.4505555555554</v>
      </c>
      <c r="G48" s="91">
        <f t="shared" si="45"/>
        <v>9308.3044444444495</v>
      </c>
      <c r="I48" s="26"/>
      <c r="J48" s="92" t="s">
        <v>19</v>
      </c>
      <c r="K48" s="93">
        <v>15996</v>
      </c>
      <c r="L48" s="93">
        <v>16164</v>
      </c>
      <c r="M48" s="93">
        <v>20628</v>
      </c>
      <c r="N48" s="93">
        <v>18600</v>
      </c>
      <c r="O48" s="93">
        <f t="shared" si="61"/>
        <v>71388</v>
      </c>
      <c r="Q48" s="26"/>
      <c r="R48" s="92" t="s">
        <v>19</v>
      </c>
      <c r="S48" s="238">
        <f t="shared" ref="S48" si="67">1-(C48/K48)</f>
        <v>0.79091533299991656</v>
      </c>
      <c r="T48" s="214">
        <f t="shared" ref="T48" si="68">1-(D48/L48)</f>
        <v>0.88156006832742173</v>
      </c>
      <c r="U48" s="214">
        <f t="shared" ref="U48" si="69">1-(E48/M48)</f>
        <v>0.86189293678495238</v>
      </c>
      <c r="V48" s="214">
        <f t="shared" ref="V48" si="70">1-(F48/N48)</f>
        <v>0.9354596475507766</v>
      </c>
      <c r="W48" s="214">
        <f t="shared" ref="W48" si="71">1-(G48/O48)</f>
        <v>0.86960967607378759</v>
      </c>
    </row>
    <row r="49" spans="1:23" x14ac:dyDescent="0.25">
      <c r="A49" s="26"/>
      <c r="B49" s="90" t="s">
        <v>20</v>
      </c>
      <c r="C49" s="95">
        <v>2211.2888888888906</v>
      </c>
      <c r="D49" s="95">
        <v>1598.6263888888875</v>
      </c>
      <c r="E49" s="95">
        <v>1872.8744444444428</v>
      </c>
      <c r="F49" s="95">
        <v>967.26555555555524</v>
      </c>
      <c r="G49" s="95">
        <f t="shared" si="45"/>
        <v>6650.0552777777757</v>
      </c>
      <c r="I49" s="26"/>
      <c r="J49" s="92" t="s">
        <v>20</v>
      </c>
      <c r="K49" s="93">
        <v>15480</v>
      </c>
      <c r="L49" s="93">
        <v>15656</v>
      </c>
      <c r="M49" s="93">
        <v>19976</v>
      </c>
      <c r="N49" s="93">
        <v>18000</v>
      </c>
      <c r="O49" s="93">
        <f t="shared" si="61"/>
        <v>69112</v>
      </c>
      <c r="Q49" s="26"/>
      <c r="R49" s="92" t="s">
        <v>20</v>
      </c>
      <c r="S49" s="153">
        <f t="shared" ref="S49" si="72">1-(C49/K49)</f>
        <v>0.85715188056273317</v>
      </c>
      <c r="T49" s="153">
        <f t="shared" ref="T49" si="73">1-(D49/L49)</f>
        <v>0.89789049636632046</v>
      </c>
      <c r="U49" s="153">
        <f t="shared" ref="U49" si="74">1-(E49/M49)</f>
        <v>0.90624377030214043</v>
      </c>
      <c r="V49" s="153">
        <f t="shared" ref="V49" si="75">1-(F49/N49)</f>
        <v>0.94626302469135803</v>
      </c>
      <c r="W49" s="153">
        <f t="shared" ref="W49" si="76">1-(G49/O49)</f>
        <v>0.90377857278362983</v>
      </c>
    </row>
    <row r="50" spans="1:23" x14ac:dyDescent="0.25">
      <c r="A50" s="26"/>
      <c r="B50" s="90" t="s">
        <v>21</v>
      </c>
      <c r="C50" s="95">
        <v>1995.5297222222216</v>
      </c>
      <c r="D50" s="95">
        <v>1238.5141666666671</v>
      </c>
      <c r="E50" s="95">
        <v>1777.1711111111099</v>
      </c>
      <c r="F50" s="95">
        <v>1169.8958333333328</v>
      </c>
      <c r="G50" s="95">
        <f t="shared" si="45"/>
        <v>6181.1108333333314</v>
      </c>
      <c r="I50" s="26"/>
      <c r="J50" s="92" t="s">
        <v>21</v>
      </c>
      <c r="K50" s="93">
        <v>15996</v>
      </c>
      <c r="L50" s="93">
        <v>16172</v>
      </c>
      <c r="M50" s="93">
        <v>20636</v>
      </c>
      <c r="N50" s="93">
        <v>18600</v>
      </c>
      <c r="O50" s="93">
        <f t="shared" si="61"/>
        <v>71404</v>
      </c>
      <c r="Q50" s="26"/>
      <c r="R50" s="92" t="s">
        <v>21</v>
      </c>
      <c r="S50" s="153">
        <f t="shared" ref="S50" si="77">1-(C50/K50)</f>
        <v>0.87524820441221418</v>
      </c>
      <c r="T50" s="153">
        <f t="shared" ref="T50" si="78">1-(D50/L50)</f>
        <v>0.92341614106686454</v>
      </c>
      <c r="U50" s="153">
        <f t="shared" ref="U50" si="79">1-(E50/M50)</f>
        <v>0.91388005858155119</v>
      </c>
      <c r="V50" s="153">
        <f t="shared" ref="V50" si="80">1-(F50/N50)</f>
        <v>0.93710237455197132</v>
      </c>
      <c r="W50" s="153">
        <f t="shared" ref="W50" si="81">1-(G50/O50)</f>
        <v>0.91343466985976507</v>
      </c>
    </row>
    <row r="51" spans="1:23" x14ac:dyDescent="0.25">
      <c r="A51" s="26"/>
      <c r="B51" s="90" t="s">
        <v>22</v>
      </c>
      <c r="C51" s="95">
        <v>1399.5663888888882</v>
      </c>
      <c r="D51" s="95">
        <v>1174.6705555555557</v>
      </c>
      <c r="E51" s="95">
        <v>1066.8311111111113</v>
      </c>
      <c r="F51" s="95">
        <v>546.68138888888893</v>
      </c>
      <c r="G51" s="95">
        <f t="shared" si="45"/>
        <v>4187.7494444444446</v>
      </c>
      <c r="I51" s="26"/>
      <c r="J51" s="92" t="s">
        <v>22</v>
      </c>
      <c r="K51" s="93">
        <v>15480</v>
      </c>
      <c r="L51" s="93">
        <v>15648</v>
      </c>
      <c r="M51" s="93">
        <v>19968</v>
      </c>
      <c r="N51" s="93">
        <v>18000</v>
      </c>
      <c r="O51" s="93">
        <f t="shared" si="61"/>
        <v>69096</v>
      </c>
      <c r="Q51" s="26"/>
      <c r="R51" s="92" t="s">
        <v>22</v>
      </c>
      <c r="S51" s="153">
        <f t="shared" ref="S51:S52" si="82">1-(C51/K51)</f>
        <v>0.90958873456790124</v>
      </c>
      <c r="T51" s="153">
        <f t="shared" ref="T51:T54" si="83">1-(D51/L51)</f>
        <v>0.92493158515110196</v>
      </c>
      <c r="U51" s="153">
        <f t="shared" ref="U51:U54" si="84">1-(E51/M51)</f>
        <v>0.94657296118233614</v>
      </c>
      <c r="V51" s="153">
        <f t="shared" ref="V51:V54" si="85">1-(F51/N51)</f>
        <v>0.9696288117283951</v>
      </c>
      <c r="W51" s="153">
        <f t="shared" ref="W51:W54" si="86">1-(G51/O51)</f>
        <v>0.93939230281862274</v>
      </c>
    </row>
    <row r="52" spans="1:23" x14ac:dyDescent="0.25">
      <c r="A52" s="28"/>
      <c r="B52" s="96" t="s">
        <v>23</v>
      </c>
      <c r="C52" s="97">
        <v>1166.260555555556</v>
      </c>
      <c r="D52" s="97">
        <v>1243.5824999999991</v>
      </c>
      <c r="E52" s="97">
        <v>1608.4236111111115</v>
      </c>
      <c r="F52" s="97">
        <v>1065.7991666666665</v>
      </c>
      <c r="G52" s="97">
        <f t="shared" si="45"/>
        <v>5084.0658333333331</v>
      </c>
      <c r="I52" s="28"/>
      <c r="J52" s="29" t="s">
        <v>23</v>
      </c>
      <c r="K52" s="98">
        <v>15996</v>
      </c>
      <c r="L52" s="98">
        <v>16180</v>
      </c>
      <c r="M52" s="98">
        <v>20644</v>
      </c>
      <c r="N52" s="98">
        <v>18600</v>
      </c>
      <c r="O52" s="98">
        <f t="shared" si="61"/>
        <v>71420</v>
      </c>
      <c r="Q52" s="28"/>
      <c r="R52" s="29" t="s">
        <v>23</v>
      </c>
      <c r="S52" s="154">
        <f t="shared" si="82"/>
        <v>0.92709048789975268</v>
      </c>
      <c r="T52" s="154">
        <f t="shared" si="83"/>
        <v>0.92314076019777513</v>
      </c>
      <c r="U52" s="154">
        <f t="shared" si="84"/>
        <v>0.92208759876423607</v>
      </c>
      <c r="V52" s="154">
        <f t="shared" si="85"/>
        <v>0.94269896953405019</v>
      </c>
      <c r="W52" s="154">
        <f t="shared" si="86"/>
        <v>0.92881453607766262</v>
      </c>
    </row>
    <row r="53" spans="1:23" x14ac:dyDescent="0.25">
      <c r="A53" s="26">
        <v>2021</v>
      </c>
      <c r="B53" s="90" t="s">
        <v>12</v>
      </c>
      <c r="C53" s="95">
        <v>698.69277777777756</v>
      </c>
      <c r="D53" s="95">
        <v>565.07194444444406</v>
      </c>
      <c r="E53" s="95">
        <v>790.20055555555575</v>
      </c>
      <c r="F53" s="95">
        <v>304.7544444444444</v>
      </c>
      <c r="G53" s="95">
        <f t="shared" si="45"/>
        <v>2358.7197222222217</v>
      </c>
      <c r="I53" s="26">
        <f>A53</f>
        <v>2021</v>
      </c>
      <c r="J53" s="92" t="s">
        <v>12</v>
      </c>
      <c r="K53" s="93">
        <v>14840</v>
      </c>
      <c r="L53" s="93">
        <v>14840</v>
      </c>
      <c r="M53" s="93">
        <v>19304</v>
      </c>
      <c r="N53" s="93">
        <v>18032</v>
      </c>
      <c r="O53" s="93">
        <f t="shared" si="61"/>
        <v>67016</v>
      </c>
      <c r="Q53" s="26">
        <f>I53</f>
        <v>2021</v>
      </c>
      <c r="R53" s="92" t="s">
        <v>12</v>
      </c>
      <c r="S53" s="153">
        <f t="shared" ref="S53:S54" si="87">1-(C53/K53)</f>
        <v>0.95291827643006888</v>
      </c>
      <c r="T53" s="153">
        <f t="shared" si="83"/>
        <v>0.9619223757112908</v>
      </c>
      <c r="U53" s="153">
        <f t="shared" si="84"/>
        <v>0.95906544987797582</v>
      </c>
      <c r="V53" s="153">
        <f t="shared" si="85"/>
        <v>0.98309924332051657</v>
      </c>
      <c r="W53" s="153">
        <f t="shared" si="86"/>
        <v>0.96480363312907036</v>
      </c>
    </row>
    <row r="54" spans="1:23" x14ac:dyDescent="0.25">
      <c r="A54" s="26"/>
      <c r="B54" s="90" t="s">
        <v>13</v>
      </c>
      <c r="C54" s="95">
        <v>764.37805555555531</v>
      </c>
      <c r="D54" s="95">
        <v>827.20027777777773</v>
      </c>
      <c r="E54" s="95">
        <v>995.21861111111127</v>
      </c>
      <c r="F54" s="95">
        <v>393.35444444444443</v>
      </c>
      <c r="G54" s="95">
        <f t="shared" si="45"/>
        <v>2980.1513888888885</v>
      </c>
      <c r="I54" s="26"/>
      <c r="J54" s="92" t="s">
        <v>13</v>
      </c>
      <c r="K54" s="93">
        <v>13376</v>
      </c>
      <c r="L54" s="93">
        <v>13376</v>
      </c>
      <c r="M54" s="93">
        <v>17408</v>
      </c>
      <c r="N54" s="93">
        <v>16280</v>
      </c>
      <c r="O54" s="93">
        <f t="shared" si="61"/>
        <v>60440</v>
      </c>
      <c r="Q54" s="26"/>
      <c r="R54" s="92" t="s">
        <v>13</v>
      </c>
      <c r="S54" s="153">
        <f t="shared" si="87"/>
        <v>0.94285451139686338</v>
      </c>
      <c r="T54" s="153">
        <f t="shared" si="83"/>
        <v>0.93815787396996275</v>
      </c>
      <c r="U54" s="153">
        <f t="shared" si="84"/>
        <v>0.94282981324040027</v>
      </c>
      <c r="V54" s="153">
        <f t="shared" si="85"/>
        <v>0.97583817908817905</v>
      </c>
      <c r="W54" s="153">
        <f t="shared" si="86"/>
        <v>0.95069239925729832</v>
      </c>
    </row>
    <row r="55" spans="1:23" x14ac:dyDescent="0.25">
      <c r="A55" s="26"/>
      <c r="B55" s="90" t="s">
        <v>14</v>
      </c>
      <c r="C55" s="95"/>
      <c r="D55" s="95"/>
      <c r="E55" s="95"/>
      <c r="F55" s="95"/>
      <c r="G55" s="95">
        <f t="shared" si="45"/>
        <v>0</v>
      </c>
      <c r="I55" s="26"/>
      <c r="J55" s="92" t="s">
        <v>14</v>
      </c>
      <c r="K55" s="93"/>
      <c r="L55" s="93"/>
      <c r="M55" s="93"/>
      <c r="N55" s="93"/>
      <c r="O55" s="93">
        <f t="shared" si="61"/>
        <v>0</v>
      </c>
      <c r="Q55" s="26"/>
      <c r="R55" s="92" t="s">
        <v>14</v>
      </c>
      <c r="S55" s="153"/>
      <c r="T55" s="153"/>
      <c r="U55" s="153"/>
      <c r="V55" s="153"/>
      <c r="W55" s="153"/>
    </row>
    <row r="56" spans="1:23" x14ac:dyDescent="0.25">
      <c r="A56" s="26"/>
      <c r="B56" s="90" t="s">
        <v>15</v>
      </c>
      <c r="C56" s="95"/>
      <c r="D56" s="95"/>
      <c r="E56" s="95"/>
      <c r="F56" s="95"/>
      <c r="G56" s="95">
        <f t="shared" si="45"/>
        <v>0</v>
      </c>
      <c r="I56" s="26"/>
      <c r="J56" s="92" t="s">
        <v>15</v>
      </c>
      <c r="K56" s="93"/>
      <c r="L56" s="93"/>
      <c r="M56" s="93"/>
      <c r="N56" s="93"/>
      <c r="O56" s="93">
        <f t="shared" si="61"/>
        <v>0</v>
      </c>
      <c r="Q56" s="26"/>
      <c r="R56" s="92" t="s">
        <v>15</v>
      </c>
      <c r="S56" s="153"/>
      <c r="T56" s="153"/>
      <c r="U56" s="153"/>
      <c r="V56" s="153"/>
      <c r="W56" s="153"/>
    </row>
    <row r="57" spans="1:23" x14ac:dyDescent="0.25">
      <c r="A57" s="26"/>
      <c r="B57" s="90" t="s">
        <v>16</v>
      </c>
      <c r="C57" s="95"/>
      <c r="D57" s="95"/>
      <c r="E57" s="95"/>
      <c r="F57" s="95"/>
      <c r="G57" s="95">
        <f t="shared" si="45"/>
        <v>0</v>
      </c>
      <c r="I57" s="26"/>
      <c r="J57" s="92" t="s">
        <v>16</v>
      </c>
      <c r="K57" s="93"/>
      <c r="L57" s="93"/>
      <c r="M57" s="93"/>
      <c r="N57" s="93"/>
      <c r="O57" s="93">
        <f t="shared" si="61"/>
        <v>0</v>
      </c>
      <c r="Q57" s="26"/>
      <c r="R57" s="92" t="s">
        <v>16</v>
      </c>
      <c r="S57" s="153"/>
      <c r="T57" s="153"/>
      <c r="U57" s="153"/>
      <c r="V57" s="153"/>
      <c r="W57" s="153"/>
    </row>
    <row r="58" spans="1:23" x14ac:dyDescent="0.25">
      <c r="A58" s="26"/>
      <c r="B58" s="90" t="s">
        <v>17</v>
      </c>
      <c r="C58" s="95"/>
      <c r="D58" s="95"/>
      <c r="E58" s="95"/>
      <c r="F58" s="95"/>
      <c r="G58" s="95">
        <f t="shared" si="45"/>
        <v>0</v>
      </c>
      <c r="I58" s="26"/>
      <c r="J58" s="92" t="s">
        <v>17</v>
      </c>
      <c r="K58" s="93"/>
      <c r="L58" s="93"/>
      <c r="M58" s="93"/>
      <c r="N58" s="93"/>
      <c r="O58" s="93">
        <f t="shared" si="61"/>
        <v>0</v>
      </c>
      <c r="Q58" s="26"/>
      <c r="R58" s="92" t="s">
        <v>17</v>
      </c>
      <c r="S58" s="153"/>
      <c r="T58" s="153"/>
      <c r="U58" s="153"/>
      <c r="V58" s="153"/>
      <c r="W58" s="153"/>
    </row>
    <row r="59" spans="1:23" x14ac:dyDescent="0.25">
      <c r="A59" s="26"/>
      <c r="B59" s="90" t="s">
        <v>18</v>
      </c>
      <c r="C59" s="95"/>
      <c r="D59" s="95"/>
      <c r="E59" s="95"/>
      <c r="F59" s="95"/>
      <c r="G59" s="95">
        <f t="shared" si="45"/>
        <v>0</v>
      </c>
      <c r="I59" s="26"/>
      <c r="J59" s="92" t="s">
        <v>18</v>
      </c>
      <c r="K59" s="93"/>
      <c r="L59" s="93"/>
      <c r="M59" s="93"/>
      <c r="N59" s="93"/>
      <c r="O59" s="93">
        <f t="shared" si="61"/>
        <v>0</v>
      </c>
      <c r="Q59" s="26"/>
      <c r="R59" s="92" t="s">
        <v>18</v>
      </c>
      <c r="S59" s="153"/>
      <c r="T59" s="153"/>
      <c r="U59" s="153"/>
      <c r="V59" s="153"/>
      <c r="W59" s="153"/>
    </row>
    <row r="60" spans="1:23" x14ac:dyDescent="0.25">
      <c r="A60" s="30"/>
      <c r="B60" s="90" t="s">
        <v>19</v>
      </c>
      <c r="C60" s="95"/>
      <c r="D60" s="95"/>
      <c r="E60" s="95"/>
      <c r="F60" s="95"/>
      <c r="G60" s="95">
        <f t="shared" si="45"/>
        <v>0</v>
      </c>
      <c r="I60" s="30"/>
      <c r="J60" s="92" t="s">
        <v>19</v>
      </c>
      <c r="K60" s="93"/>
      <c r="L60" s="93"/>
      <c r="M60" s="93"/>
      <c r="N60" s="93"/>
      <c r="O60" s="93">
        <f t="shared" si="61"/>
        <v>0</v>
      </c>
      <c r="Q60" s="30"/>
      <c r="R60" s="92" t="s">
        <v>19</v>
      </c>
      <c r="S60" s="153"/>
      <c r="T60" s="153"/>
      <c r="U60" s="153"/>
      <c r="V60" s="153"/>
      <c r="W60" s="153"/>
    </row>
    <row r="61" spans="1:23" x14ac:dyDescent="0.25">
      <c r="B61" s="90" t="s">
        <v>20</v>
      </c>
      <c r="G61" s="91">
        <f t="shared" si="45"/>
        <v>0</v>
      </c>
      <c r="J61" s="92" t="s">
        <v>20</v>
      </c>
      <c r="K61" s="93"/>
      <c r="L61" s="93"/>
      <c r="M61" s="93"/>
      <c r="N61" s="93"/>
      <c r="O61" s="93">
        <f t="shared" si="61"/>
        <v>0</v>
      </c>
      <c r="R61" s="92" t="s">
        <v>20</v>
      </c>
      <c r="S61" s="153"/>
      <c r="T61" s="153"/>
      <c r="U61" s="153"/>
      <c r="V61" s="153"/>
      <c r="W61" s="153"/>
    </row>
    <row r="62" spans="1:23" x14ac:dyDescent="0.25">
      <c r="B62" s="90" t="s">
        <v>21</v>
      </c>
      <c r="G62" s="91">
        <f t="shared" si="45"/>
        <v>0</v>
      </c>
      <c r="J62" s="92" t="s">
        <v>21</v>
      </c>
      <c r="K62" s="93"/>
      <c r="L62" s="93"/>
      <c r="M62" s="93"/>
      <c r="N62" s="93"/>
      <c r="O62" s="93">
        <f t="shared" si="61"/>
        <v>0</v>
      </c>
      <c r="R62" s="92" t="s">
        <v>21</v>
      </c>
      <c r="S62" s="153"/>
      <c r="T62" s="153"/>
      <c r="U62" s="153"/>
      <c r="V62" s="153"/>
      <c r="W62" s="153"/>
    </row>
    <row r="63" spans="1:23" x14ac:dyDescent="0.25">
      <c r="B63" s="90" t="s">
        <v>22</v>
      </c>
      <c r="C63" s="95"/>
      <c r="D63" s="95"/>
      <c r="E63" s="95"/>
      <c r="F63" s="95"/>
      <c r="G63" s="95">
        <f t="shared" si="45"/>
        <v>0</v>
      </c>
      <c r="J63" s="92" t="s">
        <v>22</v>
      </c>
      <c r="K63" s="93"/>
      <c r="L63" s="93"/>
      <c r="M63" s="93"/>
      <c r="N63" s="93"/>
      <c r="O63" s="93">
        <f t="shared" si="61"/>
        <v>0</v>
      </c>
      <c r="R63" s="92" t="s">
        <v>22</v>
      </c>
      <c r="S63" s="153"/>
      <c r="T63" s="153"/>
      <c r="U63" s="153"/>
      <c r="V63" s="153"/>
      <c r="W63" s="153"/>
    </row>
    <row r="64" spans="1:23" x14ac:dyDescent="0.25">
      <c r="A64" s="29"/>
      <c r="B64" s="96" t="s">
        <v>23</v>
      </c>
      <c r="C64" s="97"/>
      <c r="D64" s="97"/>
      <c r="E64" s="97"/>
      <c r="F64" s="97"/>
      <c r="G64" s="97">
        <f t="shared" si="45"/>
        <v>0</v>
      </c>
      <c r="I64" s="29"/>
      <c r="J64" s="29" t="s">
        <v>23</v>
      </c>
      <c r="K64" s="98"/>
      <c r="L64" s="98"/>
      <c r="M64" s="98"/>
      <c r="N64" s="98"/>
      <c r="O64" s="98">
        <f t="shared" si="61"/>
        <v>0</v>
      </c>
      <c r="Q64" s="29"/>
      <c r="R64" s="29" t="s">
        <v>23</v>
      </c>
      <c r="S64" s="154"/>
      <c r="T64" s="154"/>
      <c r="U64" s="154"/>
      <c r="V64" s="154"/>
      <c r="W64" s="154"/>
    </row>
    <row r="66" spans="1:23" x14ac:dyDescent="0.25">
      <c r="B66" s="85"/>
      <c r="C66" s="85" t="s">
        <v>127</v>
      </c>
      <c r="D66" s="85"/>
      <c r="E66" s="85"/>
      <c r="F66" s="85"/>
      <c r="G66" s="85"/>
      <c r="I66" s="85"/>
      <c r="J66" s="85"/>
      <c r="K66" s="85" t="s">
        <v>127</v>
      </c>
      <c r="L66" s="85"/>
      <c r="M66" s="85"/>
      <c r="N66" s="85"/>
      <c r="O66" s="85"/>
      <c r="Q66" s="85"/>
      <c r="R66" s="85"/>
      <c r="S66" s="85" t="s">
        <v>127</v>
      </c>
      <c r="T66" s="85"/>
      <c r="U66" s="85"/>
      <c r="V66" s="85"/>
      <c r="W66" s="85"/>
    </row>
    <row r="67" spans="1:23" x14ac:dyDescent="0.25">
      <c r="A67" s="22" t="s">
        <v>125</v>
      </c>
      <c r="B67" s="85" t="s">
        <v>125</v>
      </c>
      <c r="C67" s="85" t="s">
        <v>42</v>
      </c>
      <c r="D67" s="85" t="s">
        <v>43</v>
      </c>
      <c r="E67" s="85" t="s">
        <v>44</v>
      </c>
      <c r="F67" s="85" t="s">
        <v>45</v>
      </c>
      <c r="G67" s="85" t="s">
        <v>10</v>
      </c>
      <c r="I67" s="88" t="s">
        <v>129</v>
      </c>
      <c r="J67" s="88"/>
      <c r="K67" s="88" t="s">
        <v>42</v>
      </c>
      <c r="L67" s="88" t="s">
        <v>43</v>
      </c>
      <c r="M67" s="88" t="s">
        <v>44</v>
      </c>
      <c r="N67" s="88" t="s">
        <v>45</v>
      </c>
      <c r="O67" s="88" t="s">
        <v>130</v>
      </c>
      <c r="Q67" s="88" t="s">
        <v>129</v>
      </c>
      <c r="R67" s="88"/>
      <c r="S67" s="88" t="s">
        <v>42</v>
      </c>
      <c r="T67" s="88" t="s">
        <v>43</v>
      </c>
      <c r="U67" s="88" t="s">
        <v>44</v>
      </c>
      <c r="V67" s="88" t="s">
        <v>45</v>
      </c>
      <c r="W67" s="88" t="s">
        <v>130</v>
      </c>
    </row>
    <row r="69" spans="1:23" x14ac:dyDescent="0.25">
      <c r="B69" s="22" t="s">
        <v>213</v>
      </c>
      <c r="C69" s="91">
        <f>SUM(C8:C19)</f>
        <v>17715.780277777776</v>
      </c>
      <c r="D69" s="91">
        <f t="shared" ref="D69:F69" si="88">SUM(D8:D19)</f>
        <v>7067.9386111111107</v>
      </c>
      <c r="E69" s="91">
        <f t="shared" si="88"/>
        <v>14111.230555555554</v>
      </c>
      <c r="F69" s="91">
        <f t="shared" si="88"/>
        <v>5154.378055555555</v>
      </c>
      <c r="G69" s="91">
        <f>SUM(C69:F69)</f>
        <v>44049.327499999999</v>
      </c>
      <c r="I69" s="22" t="s">
        <v>213</v>
      </c>
      <c r="K69" s="209">
        <f>SUM(K8:K19)</f>
        <v>174632</v>
      </c>
      <c r="L69" s="209">
        <f t="shared" ref="L69:N69" si="89">SUM(L8:L19)</f>
        <v>174632</v>
      </c>
      <c r="M69" s="209">
        <f t="shared" si="89"/>
        <v>227192</v>
      </c>
      <c r="N69" s="209">
        <f t="shared" si="89"/>
        <v>212288</v>
      </c>
      <c r="O69" s="209">
        <f>SUM(K69:N69)</f>
        <v>788744</v>
      </c>
      <c r="Q69" s="25" t="s">
        <v>213</v>
      </c>
      <c r="R69" s="27"/>
      <c r="S69" s="219">
        <f t="shared" ref="S69" si="90">1-(C69/K69)</f>
        <v>0.8985536426440871</v>
      </c>
      <c r="T69" s="219">
        <f t="shared" ref="T69" si="91">1-(D69/L69)</f>
        <v>0.95952666973343315</v>
      </c>
      <c r="U69" s="219">
        <f t="shared" ref="U69" si="92">1-(E69/M69)</f>
        <v>0.93788852355912378</v>
      </c>
      <c r="V69" s="219">
        <f t="shared" ref="V69" si="93">1-(F69/N69)</f>
        <v>0.97571988027794532</v>
      </c>
      <c r="W69" s="219">
        <f t="shared" ref="W69" si="94">1-(G69/O69)</f>
        <v>0.94415256724615337</v>
      </c>
    </row>
    <row r="70" spans="1:23" x14ac:dyDescent="0.25">
      <c r="B70" s="22" t="s">
        <v>214</v>
      </c>
      <c r="C70" s="91">
        <f>SUM(C20:C31)</f>
        <v>23172.871666666659</v>
      </c>
      <c r="D70" s="91">
        <f t="shared" ref="D70:F70" si="95">SUM(D20:D31)</f>
        <v>10893.739166666668</v>
      </c>
      <c r="E70" s="91">
        <f t="shared" si="95"/>
        <v>13659.427500000002</v>
      </c>
      <c r="F70" s="91">
        <f t="shared" si="95"/>
        <v>5577.1041666666679</v>
      </c>
      <c r="G70" s="91">
        <f t="shared" ref="G70:G72" si="96">SUM(C70:F70)</f>
        <v>53303.142500000002</v>
      </c>
      <c r="I70" s="22" t="s">
        <v>214</v>
      </c>
      <c r="K70" s="209">
        <f>SUM(K20:K31)</f>
        <v>174504</v>
      </c>
      <c r="L70" s="209">
        <f t="shared" ref="L70:N70" si="97">SUM(L20:L31)</f>
        <v>174504</v>
      </c>
      <c r="M70" s="209">
        <f t="shared" si="97"/>
        <v>227064</v>
      </c>
      <c r="N70" s="209">
        <f t="shared" si="97"/>
        <v>212256</v>
      </c>
      <c r="O70" s="209">
        <f t="shared" ref="O70:O72" si="98">SUM(K70:N70)</f>
        <v>788328</v>
      </c>
      <c r="Q70" s="25" t="s">
        <v>214</v>
      </c>
      <c r="R70" s="27"/>
      <c r="S70" s="219">
        <f t="shared" ref="S70" si="99">1-(C70/K70)</f>
        <v>0.86720721779061427</v>
      </c>
      <c r="T70" s="219">
        <f t="shared" ref="T70" si="100">1-(D70/L70)</f>
        <v>0.93757312630847045</v>
      </c>
      <c r="U70" s="219">
        <f t="shared" ref="U70" si="101">1-(E70/M70)</f>
        <v>0.93984327106014165</v>
      </c>
      <c r="V70" s="219">
        <f t="shared" ref="V70" si="102">1-(F70/N70)</f>
        <v>0.97372463361852357</v>
      </c>
      <c r="W70" s="219">
        <f t="shared" ref="W70" si="103">1-(G70/O70)</f>
        <v>0.93238456264397562</v>
      </c>
    </row>
    <row r="71" spans="1:23" x14ac:dyDescent="0.25">
      <c r="B71" s="22" t="s">
        <v>215</v>
      </c>
      <c r="C71" s="91">
        <f>SUM(C32:C43)</f>
        <v>29294.980000000014</v>
      </c>
      <c r="D71" s="91">
        <f t="shared" ref="D71:F71" si="104">SUM(D32:D43)</f>
        <v>12929.887222222223</v>
      </c>
      <c r="E71" s="91">
        <f t="shared" si="104"/>
        <v>11665.641388888887</v>
      </c>
      <c r="F71" s="91">
        <f t="shared" si="104"/>
        <v>8561.7827777777784</v>
      </c>
      <c r="G71" s="91">
        <f t="shared" si="96"/>
        <v>62452.291388888902</v>
      </c>
      <c r="I71" s="22" t="s">
        <v>215</v>
      </c>
      <c r="K71" s="209">
        <f>SUM(K32:K43)</f>
        <v>174504</v>
      </c>
      <c r="L71" s="209">
        <f t="shared" ref="L71:N71" si="105">SUM(L32:L43)</f>
        <v>174504</v>
      </c>
      <c r="M71" s="209">
        <f t="shared" si="105"/>
        <v>227064</v>
      </c>
      <c r="N71" s="209">
        <f t="shared" si="105"/>
        <v>212256</v>
      </c>
      <c r="O71" s="209">
        <f t="shared" si="98"/>
        <v>788328</v>
      </c>
      <c r="Q71" s="25" t="s">
        <v>215</v>
      </c>
      <c r="R71" s="27"/>
      <c r="S71" s="219">
        <f t="shared" ref="S71" si="106">1-(C71/K71)</f>
        <v>0.83212430660615222</v>
      </c>
      <c r="T71" s="219">
        <f t="shared" ref="T71" si="107">1-(D71/L71)</f>
        <v>0.92590492354202647</v>
      </c>
      <c r="U71" s="219">
        <f t="shared" ref="U71" si="108">1-(E71/M71)</f>
        <v>0.9486239941651301</v>
      </c>
      <c r="V71" s="219">
        <f t="shared" ref="V71" si="109">1-(F71/N71)</f>
        <v>0.95966294108162886</v>
      </c>
      <c r="W71" s="219">
        <f t="shared" ref="W71" si="110">1-(G71/O71)</f>
        <v>0.92077879843302668</v>
      </c>
    </row>
    <row r="72" spans="1:23" x14ac:dyDescent="0.25">
      <c r="A72" t="s">
        <v>47</v>
      </c>
      <c r="B72" s="22" t="s">
        <v>216</v>
      </c>
      <c r="C72" s="91">
        <f>SUM(C44:C55)</f>
        <v>17706.931666666667</v>
      </c>
      <c r="D72" s="91">
        <f t="shared" ref="D72:F72" si="111">SUM(D44:D55)</f>
        <v>12023.174166666666</v>
      </c>
      <c r="E72" s="91">
        <f t="shared" si="111"/>
        <v>14400.845555555556</v>
      </c>
      <c r="F72" s="91">
        <f t="shared" si="111"/>
        <v>7598.3841666666667</v>
      </c>
      <c r="G72" s="91">
        <f t="shared" si="96"/>
        <v>51729.335555555561</v>
      </c>
      <c r="I72" s="22" t="s">
        <v>216</v>
      </c>
      <c r="K72" s="209">
        <f>SUM(K44:K55)</f>
        <v>170116</v>
      </c>
      <c r="L72" s="209">
        <f t="shared" ref="L72:N72" si="112">SUM(L44:L55)</f>
        <v>171692</v>
      </c>
      <c r="M72" s="209">
        <f t="shared" si="112"/>
        <v>219788</v>
      </c>
      <c r="N72" s="209">
        <f t="shared" si="112"/>
        <v>199312</v>
      </c>
      <c r="O72" s="209">
        <f t="shared" si="98"/>
        <v>760908</v>
      </c>
      <c r="Q72" s="22" t="s">
        <v>216</v>
      </c>
      <c r="S72" s="219">
        <f t="shared" ref="S72" si="113">1-(C72/K72)</f>
        <v>0.89591260277300977</v>
      </c>
      <c r="T72" s="219">
        <f t="shared" ref="T72" si="114">1-(D72/L72)</f>
        <v>0.92997242639921096</v>
      </c>
      <c r="U72" s="219">
        <f t="shared" ref="U72" si="115">1-(E72/M72)</f>
        <v>0.93447847218430691</v>
      </c>
      <c r="V72" s="219">
        <f t="shared" ref="V72" si="116">1-(F72/N72)</f>
        <v>0.96187693582590783</v>
      </c>
      <c r="W72" s="219">
        <f t="shared" ref="W72" si="117">1-(G72/O72)</f>
        <v>0.93201630741751229</v>
      </c>
    </row>
  </sheetData>
  <mergeCells count="16">
    <mergeCell ref="AD9:AD10"/>
    <mergeCell ref="AE9:AE10"/>
    <mergeCell ref="AF9:AF10"/>
    <mergeCell ref="AG9:AG10"/>
    <mergeCell ref="AD7:AD8"/>
    <mergeCell ref="AE7:AE8"/>
    <mergeCell ref="AF7:AF8"/>
    <mergeCell ref="AG7:AG8"/>
    <mergeCell ref="A1:G2"/>
    <mergeCell ref="I1:O2"/>
    <mergeCell ref="AD5:AD6"/>
    <mergeCell ref="AE5:AE6"/>
    <mergeCell ref="AF5:AF6"/>
    <mergeCell ref="Q1:W2"/>
    <mergeCell ref="AD1:AG2"/>
    <mergeCell ref="AG5:A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Call Volume by Call Type</vt:lpstr>
      <vt:lpstr>ContractRT Perf Regional UrbRur</vt:lpstr>
      <vt:lpstr>RAW RT Perf Regional UrbRur</vt:lpstr>
      <vt:lpstr>RT Volume Regional UrbRur</vt:lpstr>
      <vt:lpstr>Contract RT Perf Battalion 911E</vt:lpstr>
      <vt:lpstr>RAW RT Perf Battalion 911E</vt:lpstr>
      <vt:lpstr>Contract RT Perf Bttln 911 NonE</vt:lpstr>
      <vt:lpstr>RAW RT Perf Bttln 911 Non-E</vt:lpstr>
      <vt:lpstr>OOS HOURS (All Reas) &amp; SCHEDULE</vt:lpstr>
      <vt:lpstr>Call Determinants</vt:lpstr>
      <vt:lpstr>CLIENT SATISFACTION</vt:lpstr>
      <vt:lpstr>Toms Notes</vt:lpstr>
    </vt:vector>
  </TitlesOfParts>
  <Company>MEMS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Raithby</dc:creator>
  <cp:lastModifiedBy>Martine DesRoches</cp:lastModifiedBy>
  <dcterms:created xsi:type="dcterms:W3CDTF">2019-03-11T16:19:48Z</dcterms:created>
  <dcterms:modified xsi:type="dcterms:W3CDTF">2021-04-14T12:54:45Z</dcterms:modified>
</cp:coreProperties>
</file>